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filterPrivacy="1" codeName="ThisWorkbook"/>
  <xr:revisionPtr revIDLastSave="0" documentId="13_ncr:1_{14FBAFCF-B885-4030-8A70-F04F825093C7}" xr6:coauthVersionLast="46" xr6:coauthVersionMax="46" xr10:uidLastSave="{00000000-0000-0000-0000-000000000000}"/>
  <bookViews>
    <workbookView xWindow="-120" yWindow="-120" windowWidth="20730" windowHeight="11160" xr2:uid="{00000000-000D-0000-FFFF-FFFF00000000}"/>
  </bookViews>
  <sheets>
    <sheet name="Revisa UFF" sheetId="11" r:id="rId1"/>
  </sheets>
  <definedNames>
    <definedName name="hoje" localSheetId="0">TODAY()</definedName>
    <definedName name="início_da_tarefa" localSheetId="0">'Revisa UFF'!$E1</definedName>
    <definedName name="Início_do_projeto">'Revisa UFF'!$E$3</definedName>
    <definedName name="progresso_da_tarefa" localSheetId="0">'Revisa UFF'!$D1</definedName>
    <definedName name="Semana_de_exibição">'Revisa UFF'!$E$4</definedName>
    <definedName name="término_da_tarefa" localSheetId="0">'Revisa UFF'!$F1</definedName>
    <definedName name="_xlnm.Print_Titles" localSheetId="0">'Revisa UFF'!$4:$6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1" i="11" l="1"/>
  <c r="H71" i="11"/>
  <c r="F70" i="11"/>
  <c r="H70" i="11" s="1"/>
  <c r="F73" i="11"/>
  <c r="H73" i="11" s="1"/>
  <c r="F72" i="11"/>
  <c r="H72" i="11" s="1"/>
  <c r="H69" i="11"/>
  <c r="F68" i="11"/>
  <c r="F67" i="11"/>
  <c r="F66" i="11"/>
  <c r="F65" i="11"/>
  <c r="F64" i="11"/>
  <c r="F63" i="11"/>
  <c r="F62" i="11"/>
  <c r="F61" i="11"/>
  <c r="F60" i="11"/>
  <c r="H60" i="11" s="1"/>
  <c r="F59" i="11"/>
  <c r="H59" i="11" s="1"/>
  <c r="F58" i="11"/>
  <c r="H58" i="11" s="1"/>
  <c r="F57" i="11"/>
  <c r="H57" i="11" s="1"/>
  <c r="H56" i="11"/>
  <c r="F55" i="11"/>
  <c r="F51" i="11"/>
  <c r="F50" i="11"/>
  <c r="F52" i="11"/>
  <c r="F53" i="11"/>
  <c r="F54" i="11"/>
  <c r="F46" i="11"/>
  <c r="F45" i="11"/>
  <c r="F47" i="11"/>
  <c r="F48" i="11"/>
  <c r="F49" i="11"/>
  <c r="F44" i="11"/>
  <c r="F42" i="11"/>
  <c r="F41" i="11"/>
  <c r="F40" i="11"/>
  <c r="F39" i="11"/>
  <c r="F38" i="11"/>
  <c r="F37" i="11"/>
  <c r="F36" i="11"/>
  <c r="F35" i="11"/>
  <c r="F34" i="11"/>
  <c r="F33" i="11"/>
  <c r="F31" i="11"/>
  <c r="F30" i="11"/>
  <c r="F29" i="11"/>
  <c r="F28" i="11"/>
  <c r="F27" i="11"/>
  <c r="F26" i="11"/>
  <c r="F25" i="11"/>
  <c r="F24" i="11"/>
  <c r="F18" i="11"/>
  <c r="F17" i="11"/>
  <c r="F13" i="11"/>
  <c r="F14" i="11"/>
  <c r="F15" i="11"/>
  <c r="F16" i="11"/>
  <c r="F19" i="11"/>
  <c r="F20" i="11"/>
  <c r="F21" i="11"/>
  <c r="F22" i="11"/>
  <c r="F10" i="11"/>
  <c r="F9" i="11"/>
  <c r="H7" i="11"/>
  <c r="H34" i="11" l="1"/>
  <c r="I5" i="11"/>
  <c r="H47" i="11"/>
  <c r="H46" i="11"/>
  <c r="H45" i="11"/>
  <c r="H43" i="11"/>
  <c r="H33" i="11"/>
  <c r="H32" i="11"/>
  <c r="H23" i="11"/>
  <c r="H8" i="11"/>
  <c r="H9" i="11" l="1"/>
  <c r="E11" i="11"/>
  <c r="F11" i="11" s="1"/>
  <c r="I6" i="11"/>
  <c r="H44" i="11" l="1"/>
  <c r="H10" i="11"/>
  <c r="H35" i="11"/>
  <c r="H24" i="11"/>
  <c r="E12" i="11"/>
  <c r="F12" i="11" s="1"/>
  <c r="J5" i="11"/>
  <c r="K5" i="11" s="1"/>
  <c r="L5" i="11" s="1"/>
  <c r="M5" i="11" s="1"/>
  <c r="N5" i="11" s="1"/>
  <c r="O5" i="11" s="1"/>
  <c r="P5" i="11" s="1"/>
  <c r="I4" i="11"/>
  <c r="H36" i="11" l="1"/>
  <c r="H25" i="11"/>
  <c r="H11" i="11"/>
  <c r="H12" i="11"/>
  <c r="P4" i="11"/>
  <c r="Q5" i="11"/>
  <c r="R5" i="11" s="1"/>
  <c r="S5" i="11" s="1"/>
  <c r="T5" i="11" s="1"/>
  <c r="U5" i="11" s="1"/>
  <c r="V5" i="11" s="1"/>
  <c r="W5" i="11" s="1"/>
  <c r="J6" i="11"/>
  <c r="H27" i="11" l="1"/>
  <c r="H26" i="11"/>
  <c r="W4" i="11"/>
  <c r="X5" i="11"/>
  <c r="Y5" i="11" s="1"/>
  <c r="Z5" i="11" s="1"/>
  <c r="AA5" i="11" s="1"/>
  <c r="AB5" i="11" s="1"/>
  <c r="AC5" i="11" s="1"/>
  <c r="AD5" i="11" s="1"/>
  <c r="K6" i="11"/>
  <c r="AE5" i="11" l="1"/>
  <c r="AF5" i="11" s="1"/>
  <c r="AG5" i="11" s="1"/>
  <c r="AH5" i="11" s="1"/>
  <c r="AI5" i="11" s="1"/>
  <c r="AJ5" i="11" s="1"/>
  <c r="AD4" i="11"/>
  <c r="L6" i="11"/>
  <c r="AK5" i="11" l="1"/>
  <c r="AL5" i="11" s="1"/>
  <c r="AM5" i="11" s="1"/>
  <c r="AN5" i="11" s="1"/>
  <c r="AO5" i="11" s="1"/>
  <c r="AP5" i="11" s="1"/>
  <c r="AQ5" i="11" s="1"/>
  <c r="M6" i="11"/>
  <c r="AR5" i="11" l="1"/>
  <c r="AS5" i="11" s="1"/>
  <c r="AK4" i="11"/>
  <c r="N6" i="11"/>
  <c r="AT5" i="11" l="1"/>
  <c r="AS6" i="11"/>
  <c r="AR4" i="11"/>
  <c r="O6" i="11"/>
  <c r="AU5" i="11" l="1"/>
  <c r="AT6" i="11"/>
  <c r="AV5" i="11" l="1"/>
  <c r="AU6" i="11"/>
  <c r="P6" i="11"/>
  <c r="Q6" i="11"/>
  <c r="AW5" i="11" l="1"/>
  <c r="AV6" i="11"/>
  <c r="R6" i="11"/>
  <c r="AX5" i="11" l="1"/>
  <c r="AY5" i="11" s="1"/>
  <c r="AW6" i="11"/>
  <c r="S6" i="11"/>
  <c r="AY6" i="11" l="1"/>
  <c r="AZ5" i="11"/>
  <c r="AY4" i="11"/>
  <c r="AX6" i="11"/>
  <c r="T6" i="11"/>
  <c r="BA5" i="11" l="1"/>
  <c r="AZ6" i="11"/>
  <c r="U6" i="11"/>
  <c r="BA6" i="11" l="1"/>
  <c r="BB5" i="11"/>
  <c r="V6" i="11"/>
  <c r="BB6" i="11" l="1"/>
  <c r="BC5" i="11"/>
  <c r="W6" i="11"/>
  <c r="BC6" i="11" l="1"/>
  <c r="BD5" i="11"/>
  <c r="X6" i="11"/>
  <c r="BE5" i="11" l="1"/>
  <c r="BD6" i="11"/>
  <c r="Y6" i="11"/>
  <c r="BE6" i="11" l="1"/>
  <c r="BF5" i="11"/>
  <c r="Z6" i="11"/>
  <c r="BF6" i="11" l="1"/>
  <c r="BG5" i="11"/>
  <c r="BF4" i="11"/>
  <c r="AA6" i="11"/>
  <c r="BG6" i="11" l="1"/>
  <c r="BH5" i="11"/>
  <c r="AB6" i="11"/>
  <c r="BI5" i="11" l="1"/>
  <c r="BH6" i="11"/>
  <c r="AC6" i="11"/>
  <c r="BJ5" i="11" l="1"/>
  <c r="BI6" i="11"/>
  <c r="AD6" i="11"/>
  <c r="BK5" i="11" l="1"/>
  <c r="BJ6" i="11"/>
  <c r="AE6" i="11"/>
  <c r="BL5" i="11" l="1"/>
  <c r="BK6" i="11"/>
  <c r="AF6" i="11"/>
  <c r="BL6" i="11" l="1"/>
  <c r="AG6" i="11"/>
  <c r="AH6" i="11" l="1"/>
  <c r="AI6" i="11" l="1"/>
  <c r="AJ6" i="11" l="1"/>
  <c r="AK6" i="11" l="1"/>
  <c r="AL6" i="11" l="1"/>
  <c r="AM6" i="11" l="1"/>
  <c r="AN6" i="11" l="1"/>
  <c r="AO6" i="11" l="1"/>
  <c r="AP6" i="11" l="1"/>
  <c r="AQ6" i="11" l="1"/>
  <c r="AR6" i="11" l="1"/>
</calcChain>
</file>

<file path=xl/sharedStrings.xml><?xml version="1.0" encoding="utf-8"?>
<sst xmlns="http://schemas.openxmlformats.org/spreadsheetml/2006/main" count="150" uniqueCount="64">
  <si>
    <t>Crie um cronograma de projeto nesta planilha.
Digite o título desse projeto na célula B1. 
As informações sobre como usar esta planilha, incluindo instruções para leitores de tela e o autor desta pasta de trabalho, estão na planilha Sobre.
Continue navegando pela coluna A para saber mais.</t>
  </si>
  <si>
    <t>Insira o Nome da empresa na célula B2.</t>
  </si>
  <si>
    <t>Insira o nome do Líder do projeto na célula B3. Insira a data de Início do projeto na célula E3. Início do projeto: o rótulo está na célula C3.</t>
  </si>
  <si>
    <t>A semana de exibição na célula E4 representa a semana inicial a ser exibida no cronograma do projeto na célula I4. A data de início do projeto é considerada Semana 1. Para alterar a semana de exibição, basta inserir um novo número da semana na célula E4.
A data inicial para cada semana, começando com a semana de exibição na célula E4, começa na célula I4 e é calculada automaticamente. Há 8 semanas representadas nesse modo de exibição que vão da célula I4 a célula BF4.
Você não deve modificar essas células.
Semana de exibição: o rótulo está na célula C4.</t>
  </si>
  <si>
    <t>As células I5 a BL5 contêm o número de dias da semana representado no bloco de células acima de cada célula de data e são calculadas automaticamente.
Você não deve modificar essas células.
A data de hoje é contornada em vermelho (hex #AD3815) a partir da data de hoje na linha 5, passando pela coluna de data inteira até o final do cronograma do projeto.</t>
  </si>
  <si>
    <t>Esta linha inclui cabeçalhos do cronograma do projeto que estão abaixo deles. 
Navegue de B6 a BL6 para ouvir o conteúdo. A primeira letra de cada dia da semana da data acima daquele cabeçalho começa na célula I6 e continua até a célula BL6.
Todo o gráfico de linha do tempo de projeto é gerado automaticamente com base nas datas de início e término inseridas, usando os formatos condicionais.
Não modifique o conteúdo nas células dentro das colunas após a coluna I, começando na célula I7.</t>
  </si>
  <si>
    <t xml:space="preserve">Não exclua esta linha. Esta linha ficará oculta para preservar uma fórmula usada para realçar o dia atual no cronograma do projeto. </t>
  </si>
  <si>
    <t>A célula B8 contém o título do exemplo da Fase 1. 
Insira um novo Título na célula B8.
Na célula C8, insira o nome a atribuir à fase, caso ela se aplique ao seu projeto.
Na célula D8, insira o Progresso para a fase inteira, caso ela se aplique ao seu projeto.
Nas células E8 e F8, insira as datas de início e término para a fase inteira, caso ela se aplique ao seu projeto. 
O gráfico de Gantt preenche automaticamente as datas apropriadas e sombreia de acordo com o andamento inserido.
Para excluir a fase e trabalhar apenas nas tarefas, basta excluir essa linha.</t>
  </si>
  <si>
    <t xml:space="preserve">A célula B9 contém a tarefa de exemplo "Tarefa 1". 
Insira um novo nome da tarefa na célula B9.
Insira uma pessoa para atribuir a tarefa na célula C9.
Insira o andamento da tarefa na célula D9. Uma barra de progresso é exibida na célula e fica sombreada de acordo com o número na célula. Por exemplo, 50% de progresso sombreia metade da célula.
Insira a data de início da tarefa na célula E9.
Insira a data de término da tarefa na célula F9.
Uma barra de status sombreada das datas inseridas aparece em blocos começando na célula I9 até BL9. </t>
  </si>
  <si>
    <t>As linhas 10 a 13 repetem o padrão da linha 9. 
Repita as instruções da célula A9 para todas as linhas de tarefas nesta planilha. Substitua os dados de exemplo.
Um exemplo de outra fase começa na célula A14. 
Continue inserindo tarefas nas células A10 a A13 ou vá para a célula A14 para saber mais.</t>
  </si>
  <si>
    <t>A célula à direita contém o título do exemplo da Fase 2. 
Você pode criar uma nova fase a qualquer momento na coluna B. Este cronograma de projeto não exige fases. Para remover a fase, basta excluir a linha.
Para criar um novo bloco de fases nesta linha, digite um novo Título na célula à direita.
Para continuar a adicionar tarefas à fase acima, insira uma nova linha acima desta e preencha os dados da tarefa como na instrução da célula A9.
Atualize os detalhes da Fase na célula à direita, com base nas instruções da célula A8.
Continue navegando para baixo nas células da coluna A para saber mais.
Se você ainda não adicionou as novas linhas nesta planilha, encontrará 2 exemplos adicionais de blocos de fase que foram criados nas células B20 e B26. Caso contrário, navegue pelas células da coluna A para localizar os blocos adicionais. 
Repita as instruções das células A8 e A9 sempre que precisar.</t>
  </si>
  <si>
    <t>Bloco de título de fase de exemplo</t>
  </si>
  <si>
    <t>TAREFA</t>
  </si>
  <si>
    <t>Início do projeto:</t>
  </si>
  <si>
    <t>Semana de exibição:</t>
  </si>
  <si>
    <t>ATRIBUÍDO
PARA</t>
  </si>
  <si>
    <t>PROGRESSO</t>
  </si>
  <si>
    <t>INÍCIO</t>
  </si>
  <si>
    <t>TÉRMINO</t>
  </si>
  <si>
    <t>DIAS</t>
  </si>
  <si>
    <t>CRONOGRAMA DE APLICAÇÃO DO DECRETO 10.139/2019 NA UFF</t>
  </si>
  <si>
    <t>Primeira etapa: até 30/11/2020</t>
  </si>
  <si>
    <t>Constituição do GT Revisa UFF</t>
  </si>
  <si>
    <t>Envio da minuta de Portaria</t>
  </si>
  <si>
    <t>SDC</t>
  </si>
  <si>
    <t>Publicação de Portaria</t>
  </si>
  <si>
    <t>GAR</t>
  </si>
  <si>
    <t>Envio para publicação de Portaria</t>
  </si>
  <si>
    <t>Responder ao formulário da SEME/PR</t>
  </si>
  <si>
    <t>Convocação para as áreas (criação GTs Setoriais)</t>
  </si>
  <si>
    <t>1ª Reunião com GTs Setoriais</t>
  </si>
  <si>
    <t>2ª Reunião com GTs Setoriais</t>
  </si>
  <si>
    <t>Prazo de entrega dos GTs Setoriais (Triagem dos atos normativos)</t>
  </si>
  <si>
    <t>GTs Setoriais</t>
  </si>
  <si>
    <t>Consolidação das informações</t>
  </si>
  <si>
    <t>Elaborar minuta de Portaria</t>
  </si>
  <si>
    <t>Envio de Portaria para publicação</t>
  </si>
  <si>
    <t>Segunda etapa: até 26/02/2021</t>
  </si>
  <si>
    <t>3ª Reunião com GTs Setoriais</t>
  </si>
  <si>
    <t>4ª Reunião com GTs Setoriais</t>
  </si>
  <si>
    <t>Terceira etapa: até 31/05/2021</t>
  </si>
  <si>
    <t>5ª Reunião com GTs Setoriais</t>
  </si>
  <si>
    <t>6ª Reunião com GTs Setoriais</t>
  </si>
  <si>
    <t>7ª Reunião com GTs Setoriais</t>
  </si>
  <si>
    <t>8ª Reunião com GTs Setoriais</t>
  </si>
  <si>
    <t>Quarta etapa: até 31/08/2021</t>
  </si>
  <si>
    <t>9ª Reunião com GTs Setoriais</t>
  </si>
  <si>
    <t>10ª Reunião com GTs Setoriais</t>
  </si>
  <si>
    <t>11ª Reunião com GTs Setoriais</t>
  </si>
  <si>
    <t>12ª Reunião com GTs Setoriais</t>
  </si>
  <si>
    <t>13ª Reunião com GTs Setoriais</t>
  </si>
  <si>
    <t>14ª Reunião com GTs Setoriais</t>
  </si>
  <si>
    <t>Quinta etapa: até 30/11/2021</t>
  </si>
  <si>
    <t>15ª Reunião com GTs Setoriais</t>
  </si>
  <si>
    <t>16ª Reunião com GTs Setoriais</t>
  </si>
  <si>
    <t>17ª Reunião com GTs Setoriais</t>
  </si>
  <si>
    <t>18ª Reunião com GTs Setoriais</t>
  </si>
  <si>
    <t>19ª Reunião com GTs Setoriais</t>
  </si>
  <si>
    <t>20ª Reunião com GTs Setoriais</t>
  </si>
  <si>
    <t>Apresentação de Relatório</t>
  </si>
  <si>
    <t>Elaboração de Relatório</t>
  </si>
  <si>
    <t>Revisão de Relatório</t>
  </si>
  <si>
    <t>Validação de Relatório</t>
  </si>
  <si>
    <t>Envio de Relatório para o Gabinete do Reitor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</si>
</sst>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2" formatCode="_-&quot;R$&quot;\ * #,##0_-;\-&quot;R$&quot;\ * #,##0_-;_-&quot;R$&quot;\ * &quot;-&quot;_-;_-@_-"/>
    <numFmt numFmtId="44" formatCode="_-&quot;R$&quot;\ * #,##0.00_-;\-&quot;R$&quot;\ * #,##0.00_-;_-&quot;R$&quot;\ * &quot;-&quot;??_-;_-@_-"/>
    <numFmt numFmtId="164" formatCode="_(* #,##0_);_(* \(#,##0\);_(* &quot;-&quot;_);_(@_)"/>
    <numFmt numFmtId="165" formatCode="_(* #,##0.00_);_(* \(#,##0.00\);_(* &quot;-&quot;??_);_(@_)"/>
    <numFmt numFmtId="166" formatCode="d/m/yy;@"/>
    <numFmt numFmtId="167" formatCode="ddd\,\ dd/mm/yyyy"/>
    <numFmt numFmtId="168" formatCode="\ d&quot; de &quot;mmm&quot; de &quot;yyyy"/>
    <numFmt numFmtId="169" formatCode="\ d"/>
  </numFmts>
  <fonts count="27" x14ac:knownFonts="1">
    <font>
      <sz val="11"/>
      <color theme="1"/>
      <name val="Calibri"/>
      <family val="2"/>
      <scheme val="minor"/>
    </font>
    <font>
      <b/>
      <sz val="20"/>
      <color theme="4" tint="-0.249977111117893"/>
      <name val="Calibri"/>
      <family val="2"/>
      <scheme val="major"/>
    </font>
    <font>
      <sz val="10"/>
      <name val="Calibri"/>
      <family val="2"/>
      <scheme val="minor"/>
    </font>
    <font>
      <u/>
      <sz val="11"/>
      <color indexed="12"/>
      <name val="Arial"/>
      <family val="2"/>
    </font>
    <font>
      <sz val="11"/>
      <name val="Calibri"/>
      <family val="2"/>
      <scheme val="minor"/>
    </font>
    <font>
      <b/>
      <sz val="11"/>
      <color theme="1"/>
      <name val="Calibri"/>
      <family val="2"/>
      <scheme val="minor"/>
    </font>
    <font>
      <b/>
      <sz val="9"/>
      <color theme="0"/>
      <name val="Calibri"/>
      <family val="2"/>
      <scheme val="minor"/>
    </font>
    <font>
      <sz val="11"/>
      <color theme="1"/>
      <name val="Calibri"/>
      <family val="2"/>
      <scheme val="minor"/>
    </font>
    <font>
      <sz val="14"/>
      <color theme="1"/>
      <name val="Calibri"/>
      <family val="2"/>
      <scheme val="minor"/>
    </font>
    <font>
      <sz val="9"/>
      <name val="Calibri"/>
      <family val="2"/>
      <scheme val="minor"/>
    </font>
    <font>
      <sz val="8"/>
      <color theme="0"/>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sz val="11"/>
      <color theme="0"/>
      <name val="Calibri"/>
      <family val="2"/>
      <scheme val="minor"/>
    </font>
    <font>
      <u/>
      <sz val="11"/>
      <color theme="1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s>
  <fills count="47">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theme="5" tint="-0.249977111117893"/>
        <bgColor indexed="64"/>
      </patternFill>
    </fill>
    <fill>
      <patternFill patternType="solid">
        <fgColor theme="9" tint="-0.249977111117893"/>
        <bgColor indexed="64"/>
      </patternFill>
    </fill>
  </fills>
  <borders count="17">
    <border>
      <left/>
      <right/>
      <top/>
      <bottom/>
      <diagonal/>
    </border>
    <border>
      <left/>
      <right/>
      <top style="thin">
        <color theme="0" tint="-0.34998626667073579"/>
      </top>
      <bottom/>
      <diagonal/>
    </border>
    <border>
      <left/>
      <right/>
      <top style="medium">
        <color theme="0" tint="-0.14996795556505021"/>
      </top>
      <bottom style="medium">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style="medium">
        <color theme="0" tint="-0.14996795556505021"/>
      </bottom>
      <diagonal/>
    </border>
    <border>
      <left/>
      <right/>
      <top/>
      <bottom style="thin">
        <color theme="0" tint="-0.3499862666707357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xf numFmtId="0" fontId="3" fillId="0" borderId="0" applyNumberFormat="0" applyFill="0" applyBorder="0" applyAlignment="0" applyProtection="0">
      <alignment vertical="top"/>
      <protection locked="0"/>
    </xf>
    <xf numFmtId="9" fontId="7" fillId="0" borderId="0" applyFont="0" applyFill="0" applyBorder="0" applyAlignment="0" applyProtection="0"/>
    <xf numFmtId="0" fontId="14" fillId="0" borderId="0"/>
    <xf numFmtId="165" fontId="7" fillId="0" borderId="3" applyFont="0" applyFill="0" applyAlignment="0" applyProtection="0"/>
    <xf numFmtId="0" fontId="11" fillId="0" borderId="0" applyNumberFormat="0" applyFill="0" applyBorder="0" applyAlignment="0" applyProtection="0"/>
    <xf numFmtId="0" fontId="8" fillId="0" borderId="0" applyNumberFormat="0" applyFill="0" applyAlignment="0" applyProtection="0"/>
    <xf numFmtId="0" fontId="8" fillId="0" borderId="0" applyNumberFormat="0" applyFill="0" applyProtection="0">
      <alignment vertical="top"/>
    </xf>
    <xf numFmtId="0" fontId="7" fillId="0" borderId="0" applyNumberFormat="0" applyFill="0" applyProtection="0">
      <alignment horizontal="right" indent="1"/>
    </xf>
    <xf numFmtId="167" fontId="7" fillId="0" borderId="3">
      <alignment horizontal="center" vertical="center"/>
    </xf>
    <xf numFmtId="166" fontId="7" fillId="0" borderId="2" applyFill="0">
      <alignment horizontal="center" vertical="center"/>
    </xf>
    <xf numFmtId="0" fontId="7" fillId="0" borderId="2" applyFill="0">
      <alignment horizontal="center" vertical="center"/>
    </xf>
    <xf numFmtId="0" fontId="7" fillId="0" borderId="2" applyFill="0">
      <alignment horizontal="left" vertical="center" indent="2"/>
    </xf>
    <xf numFmtId="0" fontId="15" fillId="0" borderId="0" applyNumberFormat="0" applyFill="0" applyBorder="0" applyAlignment="0" applyProtection="0"/>
    <xf numFmtId="164"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9" fillId="15" borderId="0" applyNumberFormat="0" applyBorder="0" applyAlignment="0" applyProtection="0"/>
    <xf numFmtId="0" fontId="20" fillId="16" borderId="11" applyNumberFormat="0" applyAlignment="0" applyProtection="0"/>
    <xf numFmtId="0" fontId="21" fillId="17" borderId="12" applyNumberFormat="0" applyAlignment="0" applyProtection="0"/>
    <xf numFmtId="0" fontId="22" fillId="17" borderId="11" applyNumberFormat="0" applyAlignment="0" applyProtection="0"/>
    <xf numFmtId="0" fontId="23" fillId="0" borderId="13" applyNumberFormat="0" applyFill="0" applyAlignment="0" applyProtection="0"/>
    <xf numFmtId="0" fontId="24" fillId="18" borderId="14" applyNumberFormat="0" applyAlignment="0" applyProtection="0"/>
    <xf numFmtId="0" fontId="25" fillId="0" borderId="0" applyNumberFormat="0" applyFill="0" applyBorder="0" applyAlignment="0" applyProtection="0"/>
    <xf numFmtId="0" fontId="7" fillId="19" borderId="15" applyNumberFormat="0" applyFont="0" applyAlignment="0" applyProtection="0"/>
    <xf numFmtId="0" fontId="26" fillId="0" borderId="0" applyNumberFormat="0" applyFill="0" applyBorder="0" applyAlignment="0" applyProtection="0"/>
    <xf numFmtId="0" fontId="5" fillId="0" borderId="16" applyNumberFormat="0" applyFill="0" applyAlignment="0" applyProtection="0"/>
    <xf numFmtId="0" fontId="14"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14"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14"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14"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14"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14"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cellStyleXfs>
  <cellXfs count="89">
    <xf numFmtId="0" fontId="0" fillId="0" borderId="0" xfId="0"/>
    <xf numFmtId="0" fontId="1" fillId="0" borderId="0" xfId="0" applyFont="1" applyAlignment="1">
      <alignment horizontal="left"/>
    </xf>
    <xf numFmtId="0" fontId="2" fillId="0" borderId="0" xfId="0" applyFont="1"/>
    <xf numFmtId="0" fontId="0" fillId="0" borderId="0" xfId="0" applyAlignment="1">
      <alignment vertical="center"/>
    </xf>
    <xf numFmtId="0" fontId="2" fillId="0" borderId="0" xfId="0" applyFont="1" applyAlignment="1">
      <alignment horizontal="center"/>
    </xf>
    <xf numFmtId="0" fontId="0" fillId="0" borderId="0" xfId="0" applyAlignment="1">
      <alignment horizontal="center"/>
    </xf>
    <xf numFmtId="0" fontId="0" fillId="0" borderId="3" xfId="0" applyBorder="1" applyAlignment="1">
      <alignment horizontal="center" vertical="center"/>
    </xf>
    <xf numFmtId="0" fontId="6" fillId="12" borderId="1" xfId="0" applyFont="1" applyFill="1" applyBorder="1" applyAlignment="1">
      <alignment horizontal="left" vertical="center" indent="1"/>
    </xf>
    <xf numFmtId="0" fontId="6" fillId="12" borderId="1" xfId="0" applyFont="1" applyFill="1" applyBorder="1" applyAlignment="1">
      <alignment horizontal="center" vertical="center" wrapText="1"/>
    </xf>
    <xf numFmtId="0" fontId="10" fillId="11" borderId="8" xfId="0" applyFont="1" applyFill="1" applyBorder="1" applyAlignment="1">
      <alignment horizontal="center" vertical="center" shrinkToFit="1"/>
    </xf>
    <xf numFmtId="0" fontId="12" fillId="0" borderId="0" xfId="0" applyFont="1"/>
    <xf numFmtId="0" fontId="4" fillId="0" borderId="2" xfId="0" applyFont="1" applyBorder="1" applyAlignment="1">
      <alignment horizontal="center" vertical="center"/>
    </xf>
    <xf numFmtId="0" fontId="5" fillId="7" borderId="2" xfId="0" applyFont="1" applyFill="1" applyBorder="1" applyAlignment="1">
      <alignment horizontal="left" vertical="center" indent="1"/>
    </xf>
    <xf numFmtId="9" fontId="4" fillId="7" borderId="2" xfId="2" applyFont="1" applyFill="1" applyBorder="1" applyAlignment="1">
      <alignment horizontal="center" vertical="center"/>
    </xf>
    <xf numFmtId="9" fontId="4" fillId="2" borderId="2" xfId="2" applyFont="1" applyFill="1" applyBorder="1" applyAlignment="1">
      <alignment horizontal="center" vertical="center"/>
    </xf>
    <xf numFmtId="0" fontId="5" fillId="8" borderId="2" xfId="0" applyFont="1" applyFill="1" applyBorder="1" applyAlignment="1">
      <alignment horizontal="left" vertical="center" indent="1"/>
    </xf>
    <xf numFmtId="9" fontId="4" fillId="8" borderId="2" xfId="2" applyFont="1" applyFill="1" applyBorder="1" applyAlignment="1">
      <alignment horizontal="center" vertical="center"/>
    </xf>
    <xf numFmtId="9" fontId="4" fillId="3" borderId="2" xfId="2" applyFont="1" applyFill="1" applyBorder="1" applyAlignment="1">
      <alignment horizontal="center" vertical="center"/>
    </xf>
    <xf numFmtId="0" fontId="5" fillId="5" borderId="2" xfId="0" applyFont="1" applyFill="1" applyBorder="1" applyAlignment="1">
      <alignment horizontal="left" vertical="center" indent="1"/>
    </xf>
    <xf numFmtId="9" fontId="4" fillId="5" borderId="2" xfId="2" applyFont="1" applyFill="1" applyBorder="1" applyAlignment="1">
      <alignment horizontal="center" vertical="center"/>
    </xf>
    <xf numFmtId="9" fontId="4" fillId="10" borderId="2" xfId="2" applyFont="1" applyFill="1" applyBorder="1" applyAlignment="1">
      <alignment horizontal="center" vertical="center"/>
    </xf>
    <xf numFmtId="0" fontId="5" fillId="4" borderId="2" xfId="0" applyFont="1" applyFill="1" applyBorder="1" applyAlignment="1">
      <alignment horizontal="left" vertical="center" indent="1"/>
    </xf>
    <xf numFmtId="9" fontId="4" fillId="4" borderId="2" xfId="2" applyFont="1" applyFill="1" applyBorder="1" applyAlignment="1">
      <alignment horizontal="center" vertical="center"/>
    </xf>
    <xf numFmtId="9" fontId="4" fillId="9" borderId="2" xfId="2" applyFont="1" applyFill="1" applyBorder="1" applyAlignment="1">
      <alignment horizontal="center" vertical="center"/>
    </xf>
    <xf numFmtId="0" fontId="0" fillId="0" borderId="9" xfId="0" applyBorder="1" applyAlignment="1">
      <alignment vertical="center"/>
    </xf>
    <xf numFmtId="0" fontId="0" fillId="0" borderId="9" xfId="0" applyBorder="1" applyAlignment="1">
      <alignment horizontal="right" vertical="center"/>
    </xf>
    <xf numFmtId="0" fontId="2" fillId="0" borderId="0" xfId="0" applyFont="1" applyAlignment="1">
      <alignment horizontal="center" vertical="center"/>
    </xf>
    <xf numFmtId="0" fontId="14" fillId="0" borderId="0" xfId="3"/>
    <xf numFmtId="0" fontId="14" fillId="0" borderId="0" xfId="3" applyAlignment="1">
      <alignment wrapText="1"/>
    </xf>
    <xf numFmtId="0" fontId="13" fillId="0" borderId="0" xfId="1" applyFont="1" applyProtection="1">
      <alignment vertical="top"/>
    </xf>
    <xf numFmtId="0" fontId="0" fillId="0" borderId="0" xfId="0" applyAlignment="1">
      <alignment wrapText="1"/>
    </xf>
    <xf numFmtId="0" fontId="11" fillId="0" borderId="0" xfId="5" applyAlignment="1">
      <alignment horizontal="left"/>
    </xf>
    <xf numFmtId="0" fontId="8" fillId="0" borderId="0" xfId="6"/>
    <xf numFmtId="0" fontId="7" fillId="7" borderId="2" xfId="11" applyFill="1">
      <alignment horizontal="center" vertical="center"/>
    </xf>
    <xf numFmtId="0" fontId="7" fillId="2" borderId="2" xfId="11" applyFill="1">
      <alignment horizontal="center" vertical="center"/>
    </xf>
    <xf numFmtId="0" fontId="7" fillId="8" borderId="2" xfId="11" applyFill="1">
      <alignment horizontal="center" vertical="center"/>
    </xf>
    <xf numFmtId="0" fontId="7" fillId="3" borderId="2" xfId="11" applyFill="1">
      <alignment horizontal="center" vertical="center"/>
    </xf>
    <xf numFmtId="0" fontId="7" fillId="5" borderId="2" xfId="11" applyFill="1">
      <alignment horizontal="center" vertical="center"/>
    </xf>
    <xf numFmtId="0" fontId="7" fillId="10" borderId="2" xfId="11" applyFill="1">
      <alignment horizontal="center" vertical="center"/>
    </xf>
    <xf numFmtId="0" fontId="7" fillId="4" borderId="2" xfId="11" applyFill="1">
      <alignment horizontal="center" vertical="center"/>
    </xf>
    <xf numFmtId="0" fontId="7" fillId="9" borderId="2" xfId="11" applyFill="1">
      <alignment horizontal="center" vertical="center"/>
    </xf>
    <xf numFmtId="0" fontId="7" fillId="2" borderId="2" xfId="12" applyFill="1">
      <alignment horizontal="left" vertical="center" indent="2"/>
    </xf>
    <xf numFmtId="0" fontId="7" fillId="3" borderId="2" xfId="12" applyFill="1">
      <alignment horizontal="left" vertical="center" indent="2"/>
    </xf>
    <xf numFmtId="0" fontId="7" fillId="10" borderId="2" xfId="12" applyFill="1">
      <alignment horizontal="left" vertical="center" indent="2"/>
    </xf>
    <xf numFmtId="0" fontId="7" fillId="9" borderId="2" xfId="12" applyFill="1">
      <alignment horizontal="left" vertical="center" indent="2"/>
    </xf>
    <xf numFmtId="166" fontId="0" fillId="7" borderId="2" xfId="0" applyNumberFormat="1" applyFill="1" applyBorder="1" applyAlignment="1">
      <alignment horizontal="center" vertical="center"/>
    </xf>
    <xf numFmtId="166" fontId="4" fillId="7" borderId="2" xfId="0" applyNumberFormat="1" applyFont="1" applyFill="1" applyBorder="1" applyAlignment="1">
      <alignment horizontal="center" vertical="center"/>
    </xf>
    <xf numFmtId="166" fontId="7" fillId="2" borderId="2" xfId="10" applyNumberFormat="1" applyFill="1">
      <alignment horizontal="center" vertical="center"/>
    </xf>
    <xf numFmtId="166" fontId="0" fillId="8" borderId="2" xfId="0" applyNumberFormat="1" applyFill="1" applyBorder="1" applyAlignment="1">
      <alignment horizontal="center" vertical="center"/>
    </xf>
    <xf numFmtId="166" fontId="4" fillId="8" borderId="2" xfId="0" applyNumberFormat="1" applyFont="1" applyFill="1" applyBorder="1" applyAlignment="1">
      <alignment horizontal="center" vertical="center"/>
    </xf>
    <xf numFmtId="166" fontId="7" fillId="3" borderId="2" xfId="10" applyNumberFormat="1" applyFill="1">
      <alignment horizontal="center" vertical="center"/>
    </xf>
    <xf numFmtId="166" fontId="0" fillId="5" borderId="2" xfId="0" applyNumberFormat="1" applyFill="1" applyBorder="1" applyAlignment="1">
      <alignment horizontal="center" vertical="center"/>
    </xf>
    <xf numFmtId="166" fontId="4" fillId="5" borderId="2" xfId="0" applyNumberFormat="1" applyFont="1" applyFill="1" applyBorder="1" applyAlignment="1">
      <alignment horizontal="center" vertical="center"/>
    </xf>
    <xf numFmtId="166" fontId="7" fillId="10" borderId="2" xfId="10" applyNumberFormat="1" applyFill="1">
      <alignment horizontal="center" vertical="center"/>
    </xf>
    <xf numFmtId="166" fontId="0" fillId="4" borderId="2" xfId="0" applyNumberFormat="1" applyFill="1" applyBorder="1" applyAlignment="1">
      <alignment horizontal="center" vertical="center"/>
    </xf>
    <xf numFmtId="166" fontId="4" fillId="4" borderId="2" xfId="0" applyNumberFormat="1" applyFont="1" applyFill="1" applyBorder="1" applyAlignment="1">
      <alignment horizontal="center" vertical="center"/>
    </xf>
    <xf numFmtId="166" fontId="7" fillId="9" borderId="2" xfId="10" applyNumberFormat="1" applyFill="1">
      <alignment horizontal="center" vertical="center"/>
    </xf>
    <xf numFmtId="169" fontId="9" fillId="6" borderId="6" xfId="0" applyNumberFormat="1" applyFont="1" applyFill="1" applyBorder="1" applyAlignment="1">
      <alignment horizontal="center" vertical="center"/>
    </xf>
    <xf numFmtId="169" fontId="9" fillId="6" borderId="0" xfId="0" applyNumberFormat="1" applyFont="1" applyFill="1" applyAlignment="1">
      <alignment horizontal="center" vertical="center"/>
    </xf>
    <xf numFmtId="169" fontId="9" fillId="6" borderId="7" xfId="0" applyNumberFormat="1" applyFont="1" applyFill="1" applyBorder="1" applyAlignment="1">
      <alignment horizontal="center" vertical="center"/>
    </xf>
    <xf numFmtId="0" fontId="7" fillId="2" borderId="2" xfId="12" applyFill="1" applyAlignment="1">
      <alignment horizontal="left" vertical="center" wrapText="1" indent="2"/>
    </xf>
    <xf numFmtId="0" fontId="7" fillId="3" borderId="2" xfId="12" applyFill="1" applyAlignment="1">
      <alignment horizontal="left" vertical="center" wrapText="1" indent="2"/>
    </xf>
    <xf numFmtId="0" fontId="7" fillId="10" borderId="2" xfId="12" applyFill="1" applyAlignment="1">
      <alignment horizontal="left" vertical="center" wrapText="1" indent="2"/>
    </xf>
    <xf numFmtId="0" fontId="7" fillId="9" borderId="2" xfId="12" applyFill="1" applyAlignment="1">
      <alignment horizontal="left" vertical="center" wrapText="1" indent="2"/>
    </xf>
    <xf numFmtId="0" fontId="7" fillId="44" borderId="2" xfId="11" applyFill="1">
      <alignment horizontal="center" vertical="center"/>
    </xf>
    <xf numFmtId="9" fontId="4" fillId="44" borderId="2" xfId="2" applyFont="1" applyFill="1" applyBorder="1" applyAlignment="1">
      <alignment horizontal="center" vertical="center"/>
    </xf>
    <xf numFmtId="0" fontId="7" fillId="44" borderId="2" xfId="12" applyFill="1">
      <alignment horizontal="left" vertical="center" indent="2"/>
    </xf>
    <xf numFmtId="166" fontId="7" fillId="44" borderId="2" xfId="10" applyNumberFormat="1" applyFill="1">
      <alignment horizontal="center" vertical="center"/>
    </xf>
    <xf numFmtId="0" fontId="7" fillId="44" borderId="2" xfId="12" applyFill="1" applyAlignment="1">
      <alignment horizontal="left" vertical="center" wrapText="1" indent="2"/>
    </xf>
    <xf numFmtId="0" fontId="5" fillId="45" borderId="2" xfId="0" applyFont="1" applyFill="1" applyBorder="1" applyAlignment="1">
      <alignment horizontal="left" vertical="center" indent="1"/>
    </xf>
    <xf numFmtId="0" fontId="7" fillId="45" borderId="2" xfId="11" applyFill="1">
      <alignment horizontal="center" vertical="center"/>
    </xf>
    <xf numFmtId="9" fontId="4" fillId="45" borderId="2" xfId="2" applyFont="1" applyFill="1" applyBorder="1" applyAlignment="1">
      <alignment horizontal="center" vertical="center"/>
    </xf>
    <xf numFmtId="166" fontId="0" fillId="45" borderId="2" xfId="0" applyNumberFormat="1" applyFill="1" applyBorder="1" applyAlignment="1">
      <alignment horizontal="center" vertical="center"/>
    </xf>
    <xf numFmtId="166" fontId="4" fillId="45" borderId="2" xfId="0" applyNumberFormat="1" applyFont="1" applyFill="1" applyBorder="1" applyAlignment="1">
      <alignment horizontal="center" vertical="center"/>
    </xf>
    <xf numFmtId="0" fontId="7" fillId="8" borderId="2" xfId="12" applyFill="1">
      <alignment horizontal="left" vertical="center" indent="2"/>
    </xf>
    <xf numFmtId="166" fontId="7" fillId="8" borderId="2" xfId="10" applyNumberFormat="1" applyFill="1">
      <alignment horizontal="center" vertical="center"/>
    </xf>
    <xf numFmtId="0" fontId="7" fillId="8" borderId="2" xfId="12" applyFill="1" applyAlignment="1">
      <alignment horizontal="left" vertical="center" wrapText="1" indent="2"/>
    </xf>
    <xf numFmtId="0" fontId="5" fillId="46" borderId="2" xfId="0" applyFont="1" applyFill="1" applyBorder="1" applyAlignment="1">
      <alignment horizontal="left" vertical="center" indent="1"/>
    </xf>
    <xf numFmtId="0" fontId="7" fillId="46" borderId="2" xfId="11" applyFill="1">
      <alignment horizontal="center" vertical="center"/>
    </xf>
    <xf numFmtId="9" fontId="4" fillId="46" borderId="2" xfId="2" applyFont="1" applyFill="1" applyBorder="1" applyAlignment="1">
      <alignment horizontal="center" vertical="center"/>
    </xf>
    <xf numFmtId="166" fontId="0" fillId="46" borderId="2" xfId="0" applyNumberFormat="1" applyFill="1" applyBorder="1" applyAlignment="1">
      <alignment horizontal="center" vertical="center"/>
    </xf>
    <xf numFmtId="166" fontId="4" fillId="46" borderId="2" xfId="0" applyNumberFormat="1" applyFont="1" applyFill="1" applyBorder="1" applyAlignment="1">
      <alignment horizontal="center" vertical="center"/>
    </xf>
    <xf numFmtId="0" fontId="7" fillId="0" borderId="0" xfId="8">
      <alignment horizontal="right" indent="1"/>
    </xf>
    <xf numFmtId="0" fontId="7" fillId="0" borderId="7" xfId="8" applyBorder="1">
      <alignment horizontal="right" indent="1"/>
    </xf>
    <xf numFmtId="0" fontId="0" fillId="0" borderId="10" xfId="0" applyBorder="1"/>
    <xf numFmtId="168" fontId="0" fillId="6" borderId="4" xfId="0" applyNumberFormat="1" applyFill="1" applyBorder="1" applyAlignment="1">
      <alignment horizontal="left" vertical="center" wrapText="1" indent="1"/>
    </xf>
    <xf numFmtId="168" fontId="0" fillId="6" borderId="1" xfId="0" applyNumberFormat="1" applyFill="1" applyBorder="1" applyAlignment="1">
      <alignment horizontal="left" vertical="center" wrapText="1" indent="1"/>
    </xf>
    <xf numFmtId="168" fontId="0" fillId="6" borderId="5" xfId="0" applyNumberFormat="1" applyFill="1" applyBorder="1" applyAlignment="1">
      <alignment horizontal="left" vertical="center" wrapText="1" indent="1"/>
    </xf>
    <xf numFmtId="167" fontId="7" fillId="0" borderId="3" xfId="9" applyNumberFormat="1">
      <alignment horizontal="center" vertical="center"/>
    </xf>
  </cellXfs>
  <cellStyles count="54">
    <cellStyle name="20% - Ênfase1" xfId="31" builtinId="30" customBuiltin="1"/>
    <cellStyle name="20% - Ênfase2" xfId="35" builtinId="34" customBuiltin="1"/>
    <cellStyle name="20% - Ênfase3" xfId="39" builtinId="38" customBuiltin="1"/>
    <cellStyle name="20% - Ênfase4" xfId="43" builtinId="42" customBuiltin="1"/>
    <cellStyle name="20% - Ênfase5" xfId="47" builtinId="46" customBuiltin="1"/>
    <cellStyle name="20% - Ênfase6" xfId="51" builtinId="50" customBuiltin="1"/>
    <cellStyle name="40% - Ênfase1" xfId="32" builtinId="31" customBuiltin="1"/>
    <cellStyle name="40% - Ênfase2" xfId="36" builtinId="35" customBuiltin="1"/>
    <cellStyle name="40% - Ênfase3" xfId="40" builtinId="39" customBuiltin="1"/>
    <cellStyle name="40% - Ênfase4" xfId="44" builtinId="43" customBuiltin="1"/>
    <cellStyle name="40% - Ênfase5" xfId="48" builtinId="47" customBuiltin="1"/>
    <cellStyle name="40% - Ênfase6" xfId="52" builtinId="51" customBuiltin="1"/>
    <cellStyle name="60% - Ênfase1" xfId="33" builtinId="32" customBuiltin="1"/>
    <cellStyle name="60% - Ênfase2" xfId="37" builtinId="36" customBuiltin="1"/>
    <cellStyle name="60% - Ênfase3" xfId="41" builtinId="40" customBuiltin="1"/>
    <cellStyle name="60% - Ênfase4" xfId="45" builtinId="44" customBuiltin="1"/>
    <cellStyle name="60% - Ênfase5" xfId="49" builtinId="48" customBuiltin="1"/>
    <cellStyle name="60% - Ênfase6" xfId="53" builtinId="52" customBuiltin="1"/>
    <cellStyle name="Bom" xfId="18" builtinId="26" customBuiltin="1"/>
    <cellStyle name="Cálculo" xfId="23" builtinId="22" customBuiltin="1"/>
    <cellStyle name="Célula de Verificação" xfId="25" builtinId="23" customBuiltin="1"/>
    <cellStyle name="Célula Vinculada" xfId="24" builtinId="24" customBuiltin="1"/>
    <cellStyle name="Data" xfId="10" xr:uid="{00000000-0005-0000-0000-000016000000}"/>
    <cellStyle name="Ênfase1" xfId="30" builtinId="29" customBuiltin="1"/>
    <cellStyle name="Ênfase2" xfId="34" builtinId="33" customBuiltin="1"/>
    <cellStyle name="Ênfase3" xfId="38" builtinId="37" customBuiltin="1"/>
    <cellStyle name="Ênfase4" xfId="42" builtinId="41" customBuiltin="1"/>
    <cellStyle name="Ênfase5" xfId="46" builtinId="45" customBuiltin="1"/>
    <cellStyle name="Ênfase6" xfId="50" builtinId="49" customBuiltin="1"/>
    <cellStyle name="Entrada" xfId="21" builtinId="20" customBuiltin="1"/>
    <cellStyle name="Hiperlink" xfId="1" builtinId="8" customBuiltin="1"/>
    <cellStyle name="Hiperlink Visitado" xfId="13" builtinId="9" customBuiltin="1"/>
    <cellStyle name="Início do Projeto" xfId="9" xr:uid="{00000000-0005-0000-0000-000021000000}"/>
    <cellStyle name="Moeda" xfId="15" builtinId="4" customBuiltin="1"/>
    <cellStyle name="Moeda [0]" xfId="16" builtinId="7" customBuiltin="1"/>
    <cellStyle name="Neutro" xfId="20" builtinId="28" customBuiltin="1"/>
    <cellStyle name="Nome" xfId="11" xr:uid="{00000000-0005-0000-0000-000025000000}"/>
    <cellStyle name="Normal" xfId="0" builtinId="0" customBuiltin="1"/>
    <cellStyle name="Nota" xfId="27" builtinId="10" customBuiltin="1"/>
    <cellStyle name="Porcentagem" xfId="2" builtinId="5" customBuiltin="1"/>
    <cellStyle name="Ruim" xfId="19" builtinId="27" customBuiltin="1"/>
    <cellStyle name="Saída" xfId="22" builtinId="21" customBuiltin="1"/>
    <cellStyle name="Separador de milhares [0]" xfId="14" builtinId="6" customBuiltin="1"/>
    <cellStyle name="Tarefa" xfId="12" xr:uid="{00000000-0005-0000-0000-00002B000000}"/>
    <cellStyle name="Texto de Aviso" xfId="26" builtinId="11" customBuiltin="1"/>
    <cellStyle name="Texto Explicativo" xfId="28" builtinId="53" customBuiltin="1"/>
    <cellStyle name="Título" xfId="5" builtinId="15" customBuiltin="1"/>
    <cellStyle name="Título 1" xfId="6" builtinId="16" customBuiltin="1"/>
    <cellStyle name="Título 2" xfId="7" builtinId="17" customBuiltin="1"/>
    <cellStyle name="Título 3" xfId="8" builtinId="18" customBuiltin="1"/>
    <cellStyle name="Título 4" xfId="17" builtinId="19" customBuiltin="1"/>
    <cellStyle name="Total" xfId="29" builtinId="25" customBuiltin="1"/>
    <cellStyle name="Vírgula" xfId="4" builtinId="3" customBuiltin="1"/>
    <cellStyle name="zTextoOculto" xfId="3" xr:uid="{00000000-0005-0000-0000-000035000000}"/>
  </cellStyles>
  <dxfs count="21">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fill>
        <patternFill>
          <bgColor theme="7"/>
        </patternFill>
      </fill>
      <border>
        <left/>
        <right/>
      </border>
    </dxf>
    <dxf>
      <fill>
        <patternFill>
          <bgColor theme="0" tint="-0.34998626667073579"/>
        </patternFill>
      </fill>
    </dxf>
    <dxf>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s>
  <tableStyles count="1" defaultTableStyle="TableStyleMedium2" defaultPivotStyle="PivotStyleLight16">
    <tableStyle name="ListaDeTarefasPendentes" pivot="0" count="9" xr9:uid="{00000000-0011-0000-FFFF-FFFF00000000}">
      <tableStyleElement type="wholeTable" dxfId="20"/>
      <tableStyleElement type="headerRow" dxfId="19"/>
      <tableStyleElement type="totalRow" dxfId="18"/>
      <tableStyleElement type="firstColumn" dxfId="17"/>
      <tableStyleElement type="lastColumn" dxfId="16"/>
      <tableStyleElement type="firstRowStripe" dxfId="15"/>
      <tableStyleElement type="secondRowStripe" dxfId="14"/>
      <tableStyleElement type="firstColumnStripe" dxfId="13"/>
      <tableStyleElement type="secondColumnStripe" dxfId="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266699</xdr:colOff>
      <xdr:row>3</xdr:row>
      <xdr:rowOff>56245</xdr:rowOff>
    </xdr:from>
    <xdr:to>
      <xdr:col>1</xdr:col>
      <xdr:colOff>2390774</xdr:colOff>
      <xdr:row>5</xdr:row>
      <xdr:rowOff>47625</xdr:rowOff>
    </xdr:to>
    <xdr:pic>
      <xdr:nvPicPr>
        <xdr:cNvPr id="3" name="Imagem 2">
          <a:extLst>
            <a:ext uri="{FF2B5EF4-FFF2-40B4-BE49-F238E27FC236}">
              <a16:creationId xmlns:a16="http://schemas.microsoft.com/office/drawing/2014/main" id="{EF7D0820-476B-45F8-B588-18AEC124A4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674" y="1199245"/>
          <a:ext cx="2124075" cy="562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380999</xdr:colOff>
      <xdr:row>1</xdr:row>
      <xdr:rowOff>33746</xdr:rowOff>
    </xdr:from>
    <xdr:to>
      <xdr:col>1</xdr:col>
      <xdr:colOff>2238374</xdr:colOff>
      <xdr:row>3</xdr:row>
      <xdr:rowOff>19049</xdr:rowOff>
    </xdr:to>
    <xdr:pic>
      <xdr:nvPicPr>
        <xdr:cNvPr id="5" name="Imagem 4">
          <a:extLst>
            <a:ext uri="{FF2B5EF4-FFF2-40B4-BE49-F238E27FC236}">
              <a16:creationId xmlns:a16="http://schemas.microsoft.com/office/drawing/2014/main" id="{2DD435D5-198D-4544-9CE1-7484CF91A61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1974" y="414746"/>
          <a:ext cx="1857375" cy="7473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L73"/>
  <sheetViews>
    <sheetView showGridLines="0" tabSelected="1" showRuler="0" zoomScale="90" zoomScaleNormal="90" zoomScalePageLayoutView="70" workbookViewId="0">
      <pane ySplit="6" topLeftCell="A46" activePane="bottomLeft" state="frozen"/>
      <selection pane="bottomLeft" activeCell="I76" sqref="I76"/>
    </sheetView>
  </sheetViews>
  <sheetFormatPr defaultRowHeight="30.2" customHeight="1" x14ac:dyDescent="0.25"/>
  <cols>
    <col min="1" max="1" width="2.7109375" style="27" customWidth="1"/>
    <col min="2" max="2" width="37" customWidth="1"/>
    <col min="3" max="3" width="12.7109375" customWidth="1"/>
    <col min="4" max="4" width="10.7109375" customWidth="1"/>
    <col min="5" max="5" width="10.42578125" style="5" customWidth="1"/>
    <col min="6" max="6" width="10.42578125" customWidth="1"/>
    <col min="7" max="7" width="2.7109375" customWidth="1"/>
    <col min="8" max="8" width="6.140625" hidden="1" customWidth="1"/>
    <col min="9" max="64" width="3.140625" customWidth="1"/>
    <col min="69" max="70" width="10.28515625"/>
  </cols>
  <sheetData>
    <row r="1" spans="1:64" ht="30.2" customHeight="1" x14ac:dyDescent="0.45">
      <c r="A1" s="28" t="s">
        <v>0</v>
      </c>
      <c r="B1" s="31" t="s">
        <v>20</v>
      </c>
      <c r="C1" s="1"/>
      <c r="D1" s="2"/>
      <c r="E1" s="4"/>
      <c r="F1" s="26"/>
      <c r="H1" s="2"/>
      <c r="I1" s="10"/>
    </row>
    <row r="2" spans="1:64" ht="30.2" customHeight="1" x14ac:dyDescent="0.3">
      <c r="A2" s="27" t="s">
        <v>1</v>
      </c>
      <c r="B2" s="32"/>
      <c r="I2" s="29"/>
    </row>
    <row r="3" spans="1:64" ht="30.2" customHeight="1" x14ac:dyDescent="0.25">
      <c r="A3" s="27" t="s">
        <v>2</v>
      </c>
      <c r="C3" s="82" t="s">
        <v>13</v>
      </c>
      <c r="D3" s="83"/>
      <c r="E3" s="88">
        <v>44102</v>
      </c>
      <c r="F3" s="88"/>
    </row>
    <row r="4" spans="1:64" ht="30.2" customHeight="1" x14ac:dyDescent="0.25">
      <c r="A4" s="28" t="s">
        <v>3</v>
      </c>
      <c r="C4" s="82" t="s">
        <v>14</v>
      </c>
      <c r="D4" s="83"/>
      <c r="E4" s="6">
        <v>1</v>
      </c>
      <c r="I4" s="85">
        <f>I5</f>
        <v>44102</v>
      </c>
      <c r="J4" s="86"/>
      <c r="K4" s="86"/>
      <c r="L4" s="86"/>
      <c r="M4" s="86"/>
      <c r="N4" s="86"/>
      <c r="O4" s="87"/>
      <c r="P4" s="85">
        <f>P5</f>
        <v>44109</v>
      </c>
      <c r="Q4" s="86"/>
      <c r="R4" s="86"/>
      <c r="S4" s="86"/>
      <c r="T4" s="86"/>
      <c r="U4" s="86"/>
      <c r="V4" s="87"/>
      <c r="W4" s="85">
        <f>W5</f>
        <v>44116</v>
      </c>
      <c r="X4" s="86"/>
      <c r="Y4" s="86"/>
      <c r="Z4" s="86"/>
      <c r="AA4" s="86"/>
      <c r="AB4" s="86"/>
      <c r="AC4" s="87"/>
      <c r="AD4" s="85">
        <f>AD5</f>
        <v>44123</v>
      </c>
      <c r="AE4" s="86"/>
      <c r="AF4" s="86"/>
      <c r="AG4" s="86"/>
      <c r="AH4" s="86"/>
      <c r="AI4" s="86"/>
      <c r="AJ4" s="87"/>
      <c r="AK4" s="85">
        <f>AK5</f>
        <v>44130</v>
      </c>
      <c r="AL4" s="86"/>
      <c r="AM4" s="86"/>
      <c r="AN4" s="86"/>
      <c r="AO4" s="86"/>
      <c r="AP4" s="86"/>
      <c r="AQ4" s="87"/>
      <c r="AR4" s="85">
        <f>AR5</f>
        <v>44137</v>
      </c>
      <c r="AS4" s="86"/>
      <c r="AT4" s="86"/>
      <c r="AU4" s="86"/>
      <c r="AV4" s="86"/>
      <c r="AW4" s="86"/>
      <c r="AX4" s="87"/>
      <c r="AY4" s="85">
        <f>AY5</f>
        <v>44144</v>
      </c>
      <c r="AZ4" s="86"/>
      <c r="BA4" s="86"/>
      <c r="BB4" s="86"/>
      <c r="BC4" s="86"/>
      <c r="BD4" s="86"/>
      <c r="BE4" s="87"/>
      <c r="BF4" s="85">
        <f>BF5</f>
        <v>44151</v>
      </c>
      <c r="BG4" s="86"/>
      <c r="BH4" s="86"/>
      <c r="BI4" s="86"/>
      <c r="BJ4" s="86"/>
      <c r="BK4" s="86"/>
      <c r="BL4" s="87"/>
    </row>
    <row r="5" spans="1:64" ht="15" customHeight="1" x14ac:dyDescent="0.25">
      <c r="A5" s="28" t="s">
        <v>4</v>
      </c>
      <c r="B5" s="84"/>
      <c r="C5" s="84"/>
      <c r="D5" s="84"/>
      <c r="E5" s="84"/>
      <c r="F5" s="84"/>
      <c r="G5" s="84"/>
      <c r="I5" s="57">
        <f>Início_do_projeto-WEEKDAY(Início_do_projeto,1)+2+7*(Semana_de_exibição-1)</f>
        <v>44102</v>
      </c>
      <c r="J5" s="58">
        <f>I5+1</f>
        <v>44103</v>
      </c>
      <c r="K5" s="58">
        <f t="shared" ref="K5:AX5" si="0">J5+1</f>
        <v>44104</v>
      </c>
      <c r="L5" s="58">
        <f t="shared" si="0"/>
        <v>44105</v>
      </c>
      <c r="M5" s="58">
        <f t="shared" si="0"/>
        <v>44106</v>
      </c>
      <c r="N5" s="58">
        <f t="shared" si="0"/>
        <v>44107</v>
      </c>
      <c r="O5" s="59">
        <f t="shared" si="0"/>
        <v>44108</v>
      </c>
      <c r="P5" s="57">
        <f>O5+1</f>
        <v>44109</v>
      </c>
      <c r="Q5" s="58">
        <f>P5+1</f>
        <v>44110</v>
      </c>
      <c r="R5" s="58">
        <f t="shared" si="0"/>
        <v>44111</v>
      </c>
      <c r="S5" s="58">
        <f t="shared" si="0"/>
        <v>44112</v>
      </c>
      <c r="T5" s="58">
        <f t="shared" si="0"/>
        <v>44113</v>
      </c>
      <c r="U5" s="58">
        <f t="shared" si="0"/>
        <v>44114</v>
      </c>
      <c r="V5" s="59">
        <f t="shared" si="0"/>
        <v>44115</v>
      </c>
      <c r="W5" s="57">
        <f>V5+1</f>
        <v>44116</v>
      </c>
      <c r="X5" s="58">
        <f>W5+1</f>
        <v>44117</v>
      </c>
      <c r="Y5" s="58">
        <f t="shared" si="0"/>
        <v>44118</v>
      </c>
      <c r="Z5" s="58">
        <f t="shared" si="0"/>
        <v>44119</v>
      </c>
      <c r="AA5" s="58">
        <f t="shared" si="0"/>
        <v>44120</v>
      </c>
      <c r="AB5" s="58">
        <f t="shared" si="0"/>
        <v>44121</v>
      </c>
      <c r="AC5" s="59">
        <f t="shared" si="0"/>
        <v>44122</v>
      </c>
      <c r="AD5" s="57">
        <f>AC5+1</f>
        <v>44123</v>
      </c>
      <c r="AE5" s="58">
        <f>AD5+1</f>
        <v>44124</v>
      </c>
      <c r="AF5" s="58">
        <f t="shared" si="0"/>
        <v>44125</v>
      </c>
      <c r="AG5" s="58">
        <f t="shared" si="0"/>
        <v>44126</v>
      </c>
      <c r="AH5" s="58">
        <f t="shared" si="0"/>
        <v>44127</v>
      </c>
      <c r="AI5" s="58">
        <f t="shared" si="0"/>
        <v>44128</v>
      </c>
      <c r="AJ5" s="59">
        <f t="shared" si="0"/>
        <v>44129</v>
      </c>
      <c r="AK5" s="57">
        <f>AJ5+1</f>
        <v>44130</v>
      </c>
      <c r="AL5" s="58">
        <f>AK5+1</f>
        <v>44131</v>
      </c>
      <c r="AM5" s="58">
        <f t="shared" si="0"/>
        <v>44132</v>
      </c>
      <c r="AN5" s="58">
        <f t="shared" si="0"/>
        <v>44133</v>
      </c>
      <c r="AO5" s="58">
        <f t="shared" si="0"/>
        <v>44134</v>
      </c>
      <c r="AP5" s="58">
        <f t="shared" si="0"/>
        <v>44135</v>
      </c>
      <c r="AQ5" s="59">
        <f t="shared" si="0"/>
        <v>44136</v>
      </c>
      <c r="AR5" s="57">
        <f>AQ5+1</f>
        <v>44137</v>
      </c>
      <c r="AS5" s="58">
        <f>AR5+1</f>
        <v>44138</v>
      </c>
      <c r="AT5" s="58">
        <f t="shared" si="0"/>
        <v>44139</v>
      </c>
      <c r="AU5" s="58">
        <f t="shared" si="0"/>
        <v>44140</v>
      </c>
      <c r="AV5" s="58">
        <f t="shared" si="0"/>
        <v>44141</v>
      </c>
      <c r="AW5" s="58">
        <f t="shared" si="0"/>
        <v>44142</v>
      </c>
      <c r="AX5" s="59">
        <f t="shared" si="0"/>
        <v>44143</v>
      </c>
      <c r="AY5" s="57">
        <f>AX5+1</f>
        <v>44144</v>
      </c>
      <c r="AZ5" s="58">
        <f>AY5+1</f>
        <v>44145</v>
      </c>
      <c r="BA5" s="58">
        <f t="shared" ref="BA5:BE5" si="1">AZ5+1</f>
        <v>44146</v>
      </c>
      <c r="BB5" s="58">
        <f t="shared" si="1"/>
        <v>44147</v>
      </c>
      <c r="BC5" s="58">
        <f t="shared" si="1"/>
        <v>44148</v>
      </c>
      <c r="BD5" s="58">
        <f t="shared" si="1"/>
        <v>44149</v>
      </c>
      <c r="BE5" s="59">
        <f t="shared" si="1"/>
        <v>44150</v>
      </c>
      <c r="BF5" s="57">
        <f>BE5+1</f>
        <v>44151</v>
      </c>
      <c r="BG5" s="58">
        <f>BF5+1</f>
        <v>44152</v>
      </c>
      <c r="BH5" s="58">
        <f t="shared" ref="BH5:BL5" si="2">BG5+1</f>
        <v>44153</v>
      </c>
      <c r="BI5" s="58">
        <f t="shared" si="2"/>
        <v>44154</v>
      </c>
      <c r="BJ5" s="58">
        <f t="shared" si="2"/>
        <v>44155</v>
      </c>
      <c r="BK5" s="58">
        <f t="shared" si="2"/>
        <v>44156</v>
      </c>
      <c r="BL5" s="59">
        <f t="shared" si="2"/>
        <v>44157</v>
      </c>
    </row>
    <row r="6" spans="1:64" ht="30.2" customHeight="1" thickBot="1" x14ac:dyDescent="0.3">
      <c r="A6" s="28" t="s">
        <v>5</v>
      </c>
      <c r="B6" s="7" t="s">
        <v>12</v>
      </c>
      <c r="C6" s="8" t="s">
        <v>15</v>
      </c>
      <c r="D6" s="8" t="s">
        <v>16</v>
      </c>
      <c r="E6" s="8" t="s">
        <v>17</v>
      </c>
      <c r="F6" s="8" t="s">
        <v>18</v>
      </c>
      <c r="G6" s="8"/>
      <c r="H6" s="8" t="s">
        <v>19</v>
      </c>
      <c r="I6" s="9" t="str">
        <f t="shared" ref="I6" si="3">LEFT(TEXT(I5,"ddd"),1)</f>
        <v>s</v>
      </c>
      <c r="J6" s="9" t="str">
        <f t="shared" ref="J6:AR6" si="4">LEFT(TEXT(J5,"ddd"),1)</f>
        <v>t</v>
      </c>
      <c r="K6" s="9" t="str">
        <f t="shared" si="4"/>
        <v>q</v>
      </c>
      <c r="L6" s="9" t="str">
        <f t="shared" si="4"/>
        <v>q</v>
      </c>
      <c r="M6" s="9" t="str">
        <f t="shared" si="4"/>
        <v>s</v>
      </c>
      <c r="N6" s="9" t="str">
        <f t="shared" si="4"/>
        <v>s</v>
      </c>
      <c r="O6" s="9" t="str">
        <f t="shared" si="4"/>
        <v>d</v>
      </c>
      <c r="P6" s="9" t="str">
        <f t="shared" si="4"/>
        <v>s</v>
      </c>
      <c r="Q6" s="9" t="str">
        <f t="shared" si="4"/>
        <v>t</v>
      </c>
      <c r="R6" s="9" t="str">
        <f t="shared" si="4"/>
        <v>q</v>
      </c>
      <c r="S6" s="9" t="str">
        <f t="shared" si="4"/>
        <v>q</v>
      </c>
      <c r="T6" s="9" t="str">
        <f t="shared" si="4"/>
        <v>s</v>
      </c>
      <c r="U6" s="9" t="str">
        <f t="shared" si="4"/>
        <v>s</v>
      </c>
      <c r="V6" s="9" t="str">
        <f t="shared" si="4"/>
        <v>d</v>
      </c>
      <c r="W6" s="9" t="str">
        <f t="shared" si="4"/>
        <v>s</v>
      </c>
      <c r="X6" s="9" t="str">
        <f t="shared" si="4"/>
        <v>t</v>
      </c>
      <c r="Y6" s="9" t="str">
        <f t="shared" si="4"/>
        <v>q</v>
      </c>
      <c r="Z6" s="9" t="str">
        <f t="shared" si="4"/>
        <v>q</v>
      </c>
      <c r="AA6" s="9" t="str">
        <f t="shared" si="4"/>
        <v>s</v>
      </c>
      <c r="AB6" s="9" t="str">
        <f t="shared" si="4"/>
        <v>s</v>
      </c>
      <c r="AC6" s="9" t="str">
        <f t="shared" si="4"/>
        <v>d</v>
      </c>
      <c r="AD6" s="9" t="str">
        <f t="shared" si="4"/>
        <v>s</v>
      </c>
      <c r="AE6" s="9" t="str">
        <f t="shared" si="4"/>
        <v>t</v>
      </c>
      <c r="AF6" s="9" t="str">
        <f t="shared" si="4"/>
        <v>q</v>
      </c>
      <c r="AG6" s="9" t="str">
        <f t="shared" si="4"/>
        <v>q</v>
      </c>
      <c r="AH6" s="9" t="str">
        <f t="shared" si="4"/>
        <v>s</v>
      </c>
      <c r="AI6" s="9" t="str">
        <f t="shared" si="4"/>
        <v>s</v>
      </c>
      <c r="AJ6" s="9" t="str">
        <f t="shared" si="4"/>
        <v>d</v>
      </c>
      <c r="AK6" s="9" t="str">
        <f t="shared" si="4"/>
        <v>s</v>
      </c>
      <c r="AL6" s="9" t="str">
        <f t="shared" si="4"/>
        <v>t</v>
      </c>
      <c r="AM6" s="9" t="str">
        <f t="shared" si="4"/>
        <v>q</v>
      </c>
      <c r="AN6" s="9" t="str">
        <f t="shared" si="4"/>
        <v>q</v>
      </c>
      <c r="AO6" s="9" t="str">
        <f t="shared" si="4"/>
        <v>s</v>
      </c>
      <c r="AP6" s="9" t="str">
        <f t="shared" si="4"/>
        <v>s</v>
      </c>
      <c r="AQ6" s="9" t="str">
        <f t="shared" si="4"/>
        <v>d</v>
      </c>
      <c r="AR6" s="9" t="str">
        <f t="shared" si="4"/>
        <v>s</v>
      </c>
      <c r="AS6" s="9" t="str">
        <f t="shared" ref="AS6:BL6" si="5">LEFT(TEXT(AS5,"ddd"),1)</f>
        <v>t</v>
      </c>
      <c r="AT6" s="9" t="str">
        <f t="shared" si="5"/>
        <v>q</v>
      </c>
      <c r="AU6" s="9" t="str">
        <f t="shared" si="5"/>
        <v>q</v>
      </c>
      <c r="AV6" s="9" t="str">
        <f t="shared" si="5"/>
        <v>s</v>
      </c>
      <c r="AW6" s="9" t="str">
        <f t="shared" si="5"/>
        <v>s</v>
      </c>
      <c r="AX6" s="9" t="str">
        <f t="shared" si="5"/>
        <v>d</v>
      </c>
      <c r="AY6" s="9" t="str">
        <f t="shared" si="5"/>
        <v>s</v>
      </c>
      <c r="AZ6" s="9" t="str">
        <f t="shared" si="5"/>
        <v>t</v>
      </c>
      <c r="BA6" s="9" t="str">
        <f t="shared" si="5"/>
        <v>q</v>
      </c>
      <c r="BB6" s="9" t="str">
        <f t="shared" si="5"/>
        <v>q</v>
      </c>
      <c r="BC6" s="9" t="str">
        <f t="shared" si="5"/>
        <v>s</v>
      </c>
      <c r="BD6" s="9" t="str">
        <f t="shared" si="5"/>
        <v>s</v>
      </c>
      <c r="BE6" s="9" t="str">
        <f t="shared" si="5"/>
        <v>d</v>
      </c>
      <c r="BF6" s="9" t="str">
        <f t="shared" si="5"/>
        <v>s</v>
      </c>
      <c r="BG6" s="9" t="str">
        <f t="shared" si="5"/>
        <v>t</v>
      </c>
      <c r="BH6" s="9" t="str">
        <f t="shared" si="5"/>
        <v>q</v>
      </c>
      <c r="BI6" s="9" t="str">
        <f t="shared" si="5"/>
        <v>q</v>
      </c>
      <c r="BJ6" s="9" t="str">
        <f t="shared" si="5"/>
        <v>s</v>
      </c>
      <c r="BK6" s="9" t="str">
        <f t="shared" si="5"/>
        <v>s</v>
      </c>
      <c r="BL6" s="9" t="str">
        <f t="shared" si="5"/>
        <v>d</v>
      </c>
    </row>
    <row r="7" spans="1:64" ht="30.2" hidden="1" customHeight="1" thickBot="1" x14ac:dyDescent="0.3">
      <c r="A7" s="27" t="s">
        <v>6</v>
      </c>
      <c r="C7" s="30"/>
      <c r="E7"/>
      <c r="H7" t="str">
        <f>IF(OR(ISBLANK(início_da_tarefa),ISBLANK(término_da_tarefa)),"",término_da_tarefa-início_da_tarefa+1)</f>
        <v/>
      </c>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row>
    <row r="8" spans="1:64" s="3" customFormat="1" ht="30.2" customHeight="1" thickBot="1" x14ac:dyDescent="0.3">
      <c r="A8" s="28" t="s">
        <v>7</v>
      </c>
      <c r="B8" s="12" t="s">
        <v>21</v>
      </c>
      <c r="C8" s="33"/>
      <c r="D8" s="13"/>
      <c r="E8" s="45"/>
      <c r="F8" s="46"/>
      <c r="G8" s="11"/>
      <c r="H8" s="11" t="str">
        <f t="shared" ref="H8:H60" si="6">IF(OR(ISBLANK(início_da_tarefa),ISBLANK(término_da_tarefa)),"",término_da_tarefa-início_da_tarefa+1)</f>
        <v/>
      </c>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row>
    <row r="9" spans="1:64" s="3" customFormat="1" ht="30.2" customHeight="1" thickBot="1" x14ac:dyDescent="0.3">
      <c r="A9" s="28" t="s">
        <v>8</v>
      </c>
      <c r="B9" s="41" t="s">
        <v>22</v>
      </c>
      <c r="C9" s="34" t="s">
        <v>24</v>
      </c>
      <c r="D9" s="14">
        <v>1</v>
      </c>
      <c r="E9" s="47">
        <v>44102</v>
      </c>
      <c r="F9" s="47">
        <f>E9+0</f>
        <v>44102</v>
      </c>
      <c r="G9" s="11"/>
      <c r="H9" s="11">
        <f t="shared" si="6"/>
        <v>1</v>
      </c>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row>
    <row r="10" spans="1:64" s="3" customFormat="1" ht="30.2" customHeight="1" thickBot="1" x14ac:dyDescent="0.3">
      <c r="A10" s="28" t="s">
        <v>9</v>
      </c>
      <c r="B10" s="41" t="s">
        <v>23</v>
      </c>
      <c r="C10" s="34" t="s">
        <v>24</v>
      </c>
      <c r="D10" s="14">
        <v>1</v>
      </c>
      <c r="E10" s="47">
        <v>44104</v>
      </c>
      <c r="F10" s="47">
        <f>E10+0</f>
        <v>44104</v>
      </c>
      <c r="G10" s="11"/>
      <c r="H10" s="11">
        <f t="shared" si="6"/>
        <v>1</v>
      </c>
      <c r="I10" s="24"/>
      <c r="J10" s="24"/>
      <c r="K10" s="24"/>
      <c r="L10" s="24"/>
      <c r="M10" s="24"/>
      <c r="N10" s="24"/>
      <c r="O10" s="24"/>
      <c r="P10" s="24"/>
      <c r="Q10" s="24"/>
      <c r="R10" s="24"/>
      <c r="S10" s="24"/>
      <c r="T10" s="24"/>
      <c r="U10" s="25"/>
      <c r="V10" s="25"/>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row>
    <row r="11" spans="1:64" s="3" customFormat="1" ht="30.2" customHeight="1" thickBot="1" x14ac:dyDescent="0.3">
      <c r="A11" s="27"/>
      <c r="B11" s="41" t="s">
        <v>27</v>
      </c>
      <c r="C11" s="34" t="s">
        <v>26</v>
      </c>
      <c r="D11" s="14">
        <v>1</v>
      </c>
      <c r="E11" s="47">
        <f>F10</f>
        <v>44104</v>
      </c>
      <c r="F11" s="47">
        <f>E11+0</f>
        <v>44104</v>
      </c>
      <c r="G11" s="11"/>
      <c r="H11" s="11">
        <f t="shared" si="6"/>
        <v>1</v>
      </c>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row>
    <row r="12" spans="1:64" s="3" customFormat="1" ht="30.2" customHeight="1" thickBot="1" x14ac:dyDescent="0.3">
      <c r="A12" s="27"/>
      <c r="B12" s="41" t="s">
        <v>25</v>
      </c>
      <c r="C12" s="34" t="s">
        <v>24</v>
      </c>
      <c r="D12" s="14">
        <v>1</v>
      </c>
      <c r="E12" s="47">
        <f>F11</f>
        <v>44104</v>
      </c>
      <c r="F12" s="47">
        <f>E12+0</f>
        <v>44104</v>
      </c>
      <c r="G12" s="11"/>
      <c r="H12" s="11">
        <f t="shared" si="6"/>
        <v>1</v>
      </c>
      <c r="I12" s="24"/>
      <c r="J12" s="24"/>
      <c r="K12" s="24"/>
      <c r="L12" s="24"/>
      <c r="M12" s="24"/>
      <c r="N12" s="24"/>
      <c r="O12" s="24"/>
      <c r="P12" s="24"/>
      <c r="Q12" s="24"/>
      <c r="R12" s="24"/>
      <c r="S12" s="24"/>
      <c r="T12" s="24"/>
      <c r="U12" s="24"/>
      <c r="V12" s="24"/>
      <c r="W12" s="24"/>
      <c r="X12" s="24"/>
      <c r="Y12" s="25"/>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row>
    <row r="13" spans="1:64" s="3" customFormat="1" ht="30.2" customHeight="1" thickBot="1" x14ac:dyDescent="0.3">
      <c r="A13" s="27"/>
      <c r="B13" s="41" t="s">
        <v>28</v>
      </c>
      <c r="C13" s="34" t="s">
        <v>24</v>
      </c>
      <c r="D13" s="14">
        <v>1</v>
      </c>
      <c r="E13" s="47">
        <v>44104</v>
      </c>
      <c r="F13" s="47">
        <f t="shared" ref="F13:F22" si="7">E13+0</f>
        <v>44104</v>
      </c>
      <c r="G13" s="11"/>
      <c r="H13" s="11"/>
      <c r="I13" s="24"/>
      <c r="J13" s="24"/>
      <c r="K13" s="24"/>
      <c r="L13" s="24"/>
      <c r="M13" s="24"/>
      <c r="N13" s="24"/>
      <c r="O13" s="24"/>
      <c r="P13" s="24"/>
      <c r="Q13" s="24"/>
      <c r="R13" s="24"/>
      <c r="S13" s="24"/>
      <c r="T13" s="24"/>
      <c r="U13" s="24"/>
      <c r="V13" s="24"/>
      <c r="W13" s="24"/>
      <c r="X13" s="24"/>
      <c r="Y13" s="25"/>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row>
    <row r="14" spans="1:64" s="3" customFormat="1" ht="30.2" customHeight="1" thickBot="1" x14ac:dyDescent="0.3">
      <c r="A14" s="27"/>
      <c r="B14" s="60" t="s">
        <v>29</v>
      </c>
      <c r="C14" s="34" t="s">
        <v>24</v>
      </c>
      <c r="D14" s="14">
        <v>1</v>
      </c>
      <c r="E14" s="47">
        <v>44110</v>
      </c>
      <c r="F14" s="47">
        <f t="shared" si="7"/>
        <v>44110</v>
      </c>
      <c r="G14" s="11"/>
      <c r="H14" s="11"/>
      <c r="I14" s="24"/>
      <c r="J14" s="24"/>
      <c r="K14" s="24"/>
      <c r="L14" s="24"/>
      <c r="M14" s="24"/>
      <c r="N14" s="24"/>
      <c r="O14" s="24"/>
      <c r="P14" s="24"/>
      <c r="Q14" s="24"/>
      <c r="R14" s="24"/>
      <c r="S14" s="24"/>
      <c r="T14" s="24"/>
      <c r="U14" s="24"/>
      <c r="V14" s="24"/>
      <c r="W14" s="24"/>
      <c r="X14" s="24"/>
      <c r="Y14" s="25"/>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row>
    <row r="15" spans="1:64" s="3" customFormat="1" ht="30.2" customHeight="1" thickBot="1" x14ac:dyDescent="0.3">
      <c r="A15" s="27"/>
      <c r="B15" s="41" t="s">
        <v>30</v>
      </c>
      <c r="C15" s="34" t="s">
        <v>24</v>
      </c>
      <c r="D15" s="14">
        <v>1</v>
      </c>
      <c r="E15" s="47">
        <v>44130</v>
      </c>
      <c r="F15" s="47">
        <f t="shared" si="7"/>
        <v>44130</v>
      </c>
      <c r="G15" s="11"/>
      <c r="H15" s="11"/>
      <c r="I15" s="24"/>
      <c r="J15" s="24"/>
      <c r="K15" s="24"/>
      <c r="L15" s="24"/>
      <c r="M15" s="24"/>
      <c r="N15" s="24"/>
      <c r="O15" s="24"/>
      <c r="P15" s="24"/>
      <c r="Q15" s="24"/>
      <c r="R15" s="24"/>
      <c r="S15" s="24"/>
      <c r="T15" s="24"/>
      <c r="U15" s="24"/>
      <c r="V15" s="24"/>
      <c r="W15" s="24"/>
      <c r="X15" s="24"/>
      <c r="Y15" s="25"/>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row>
    <row r="16" spans="1:64" s="3" customFormat="1" ht="30.2" customHeight="1" thickBot="1" x14ac:dyDescent="0.3">
      <c r="A16" s="27"/>
      <c r="B16" s="41" t="s">
        <v>31</v>
      </c>
      <c r="C16" s="34" t="s">
        <v>24</v>
      </c>
      <c r="D16" s="14">
        <v>1</v>
      </c>
      <c r="E16" s="47">
        <v>44152</v>
      </c>
      <c r="F16" s="47">
        <f t="shared" si="7"/>
        <v>44152</v>
      </c>
      <c r="G16" s="11"/>
      <c r="H16" s="11"/>
      <c r="I16" s="24"/>
      <c r="J16" s="24"/>
      <c r="K16" s="24"/>
      <c r="L16" s="24"/>
      <c r="M16" s="24"/>
      <c r="N16" s="24"/>
      <c r="O16" s="24"/>
      <c r="P16" s="24"/>
      <c r="Q16" s="24"/>
      <c r="R16" s="24"/>
      <c r="S16" s="24"/>
      <c r="T16" s="24"/>
      <c r="U16" s="24"/>
      <c r="V16" s="24"/>
      <c r="W16" s="24"/>
      <c r="X16" s="24"/>
      <c r="Y16" s="25"/>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row>
    <row r="17" spans="1:64" s="3" customFormat="1" ht="30.2" customHeight="1" thickBot="1" x14ac:dyDescent="0.3">
      <c r="A17" s="27"/>
      <c r="B17" s="60" t="s">
        <v>32</v>
      </c>
      <c r="C17" s="34" t="s">
        <v>33</v>
      </c>
      <c r="D17" s="14">
        <v>1</v>
      </c>
      <c r="E17" s="47">
        <v>44130</v>
      </c>
      <c r="F17" s="47">
        <f>E17+35</f>
        <v>44165</v>
      </c>
      <c r="G17" s="11"/>
      <c r="H17" s="11"/>
      <c r="I17" s="24"/>
      <c r="J17" s="24"/>
      <c r="K17" s="24"/>
      <c r="L17" s="24"/>
      <c r="M17" s="24"/>
      <c r="N17" s="24"/>
      <c r="O17" s="24"/>
      <c r="P17" s="24"/>
      <c r="Q17" s="24"/>
      <c r="R17" s="24"/>
      <c r="S17" s="24"/>
      <c r="T17" s="24"/>
      <c r="U17" s="24"/>
      <c r="V17" s="24"/>
      <c r="W17" s="24"/>
      <c r="X17" s="24"/>
      <c r="Y17" s="25"/>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row>
    <row r="18" spans="1:64" s="3" customFormat="1" ht="30.2" customHeight="1" thickBot="1" x14ac:dyDescent="0.3">
      <c r="A18" s="27"/>
      <c r="B18" s="41" t="s">
        <v>34</v>
      </c>
      <c r="C18" s="34" t="s">
        <v>24</v>
      </c>
      <c r="D18" s="14">
        <v>1</v>
      </c>
      <c r="E18" s="47">
        <v>44165</v>
      </c>
      <c r="F18" s="47">
        <f>E18+4</f>
        <v>44169</v>
      </c>
      <c r="G18" s="11"/>
      <c r="H18" s="11"/>
      <c r="I18" s="24"/>
      <c r="J18" s="24"/>
      <c r="K18" s="24"/>
      <c r="L18" s="24"/>
      <c r="M18" s="24"/>
      <c r="N18" s="24"/>
      <c r="O18" s="24"/>
      <c r="P18" s="24"/>
      <c r="Q18" s="24"/>
      <c r="R18" s="24"/>
      <c r="S18" s="24"/>
      <c r="T18" s="24"/>
      <c r="U18" s="24"/>
      <c r="V18" s="24"/>
      <c r="W18" s="24"/>
      <c r="X18" s="24"/>
      <c r="Y18" s="25"/>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row>
    <row r="19" spans="1:64" s="3" customFormat="1" ht="30.2" customHeight="1" thickBot="1" x14ac:dyDescent="0.3">
      <c r="A19" s="27"/>
      <c r="B19" s="41" t="s">
        <v>35</v>
      </c>
      <c r="C19" s="34" t="s">
        <v>24</v>
      </c>
      <c r="D19" s="14">
        <v>1</v>
      </c>
      <c r="E19" s="47">
        <v>44169</v>
      </c>
      <c r="F19" s="47">
        <f t="shared" si="7"/>
        <v>44169</v>
      </c>
      <c r="G19" s="11"/>
      <c r="H19" s="11"/>
      <c r="I19" s="24"/>
      <c r="J19" s="24"/>
      <c r="K19" s="24"/>
      <c r="L19" s="24"/>
      <c r="M19" s="24"/>
      <c r="N19" s="24"/>
      <c r="O19" s="24"/>
      <c r="P19" s="24"/>
      <c r="Q19" s="24"/>
      <c r="R19" s="24"/>
      <c r="S19" s="24"/>
      <c r="T19" s="24"/>
      <c r="U19" s="24"/>
      <c r="V19" s="24"/>
      <c r="W19" s="24"/>
      <c r="X19" s="24"/>
      <c r="Y19" s="25"/>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row>
    <row r="20" spans="1:64" s="3" customFormat="1" ht="30.2" customHeight="1" thickBot="1" x14ac:dyDescent="0.3">
      <c r="A20" s="27"/>
      <c r="B20" s="41" t="s">
        <v>36</v>
      </c>
      <c r="C20" s="34" t="s">
        <v>26</v>
      </c>
      <c r="D20" s="14">
        <v>1</v>
      </c>
      <c r="E20" s="47">
        <v>44169</v>
      </c>
      <c r="F20" s="47">
        <f t="shared" si="7"/>
        <v>44169</v>
      </c>
      <c r="G20" s="11"/>
      <c r="H20" s="11"/>
      <c r="I20" s="24"/>
      <c r="J20" s="24"/>
      <c r="K20" s="24"/>
      <c r="L20" s="24"/>
      <c r="M20" s="24"/>
      <c r="N20" s="24"/>
      <c r="O20" s="24"/>
      <c r="P20" s="24"/>
      <c r="Q20" s="24"/>
      <c r="R20" s="24"/>
      <c r="S20" s="24"/>
      <c r="T20" s="24"/>
      <c r="U20" s="24"/>
      <c r="V20" s="24"/>
      <c r="W20" s="24"/>
      <c r="X20" s="24"/>
      <c r="Y20" s="25"/>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row>
    <row r="21" spans="1:64" s="3" customFormat="1" ht="30.2" customHeight="1" thickBot="1" x14ac:dyDescent="0.3">
      <c r="A21" s="27"/>
      <c r="B21" s="41" t="s">
        <v>25</v>
      </c>
      <c r="C21" s="34" t="s">
        <v>24</v>
      </c>
      <c r="D21" s="14">
        <v>1</v>
      </c>
      <c r="E21" s="47">
        <v>44169</v>
      </c>
      <c r="F21" s="47">
        <f t="shared" si="7"/>
        <v>44169</v>
      </c>
      <c r="G21" s="11"/>
      <c r="H21" s="11"/>
      <c r="I21" s="24"/>
      <c r="J21" s="24"/>
      <c r="K21" s="24"/>
      <c r="L21" s="24"/>
      <c r="M21" s="24"/>
      <c r="N21" s="24"/>
      <c r="O21" s="24"/>
      <c r="P21" s="24"/>
      <c r="Q21" s="24"/>
      <c r="R21" s="24"/>
      <c r="S21" s="24"/>
      <c r="T21" s="24"/>
      <c r="U21" s="24"/>
      <c r="V21" s="24"/>
      <c r="W21" s="24"/>
      <c r="X21" s="24"/>
      <c r="Y21" s="25"/>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row>
    <row r="22" spans="1:64" s="3" customFormat="1" ht="30.2" customHeight="1" thickBot="1" x14ac:dyDescent="0.3">
      <c r="A22" s="27"/>
      <c r="B22" s="41" t="s">
        <v>28</v>
      </c>
      <c r="C22" s="34" t="s">
        <v>24</v>
      </c>
      <c r="D22" s="14">
        <v>1</v>
      </c>
      <c r="E22" s="47">
        <v>44169</v>
      </c>
      <c r="F22" s="47">
        <f t="shared" si="7"/>
        <v>44169</v>
      </c>
      <c r="G22" s="11"/>
      <c r="H22" s="11"/>
      <c r="I22" s="24"/>
      <c r="J22" s="24"/>
      <c r="K22" s="24"/>
      <c r="L22" s="24"/>
      <c r="M22" s="24"/>
      <c r="N22" s="24"/>
      <c r="O22" s="24"/>
      <c r="P22" s="24"/>
      <c r="Q22" s="24"/>
      <c r="R22" s="24"/>
      <c r="S22" s="24"/>
      <c r="T22" s="24"/>
      <c r="U22" s="24"/>
      <c r="V22" s="24"/>
      <c r="W22" s="24"/>
      <c r="X22" s="24"/>
      <c r="Y22" s="25"/>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row>
    <row r="23" spans="1:64" s="3" customFormat="1" ht="30.2" customHeight="1" thickBot="1" x14ac:dyDescent="0.3">
      <c r="A23" s="28" t="s">
        <v>10</v>
      </c>
      <c r="B23" s="15" t="s">
        <v>37</v>
      </c>
      <c r="C23" s="35"/>
      <c r="D23" s="16"/>
      <c r="E23" s="48"/>
      <c r="F23" s="49"/>
      <c r="G23" s="11"/>
      <c r="H23" s="11" t="str">
        <f t="shared" si="6"/>
        <v/>
      </c>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row>
    <row r="24" spans="1:64" s="3" customFormat="1" ht="30.2" customHeight="1" thickBot="1" x14ac:dyDescent="0.3">
      <c r="A24" s="28"/>
      <c r="B24" s="42" t="s">
        <v>38</v>
      </c>
      <c r="C24" s="36" t="s">
        <v>24</v>
      </c>
      <c r="D24" s="17">
        <v>1</v>
      </c>
      <c r="E24" s="50">
        <v>44179</v>
      </c>
      <c r="F24" s="50">
        <f>E24+0</f>
        <v>44179</v>
      </c>
      <c r="G24" s="11"/>
      <c r="H24" s="11">
        <f t="shared" si="6"/>
        <v>1</v>
      </c>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row>
    <row r="25" spans="1:64" s="3" customFormat="1" ht="30.2" customHeight="1" thickBot="1" x14ac:dyDescent="0.3">
      <c r="A25" s="27"/>
      <c r="B25" s="61" t="s">
        <v>32</v>
      </c>
      <c r="C25" s="36" t="s">
        <v>33</v>
      </c>
      <c r="D25" s="17">
        <v>0.5</v>
      </c>
      <c r="E25" s="50">
        <v>44169</v>
      </c>
      <c r="F25" s="50">
        <f>E25+80</f>
        <v>44249</v>
      </c>
      <c r="G25" s="11"/>
      <c r="H25" s="11">
        <f t="shared" si="6"/>
        <v>81</v>
      </c>
      <c r="I25" s="24"/>
      <c r="J25" s="24"/>
      <c r="K25" s="24"/>
      <c r="L25" s="24"/>
      <c r="M25" s="24"/>
      <c r="N25" s="24"/>
      <c r="O25" s="24"/>
      <c r="P25" s="24"/>
      <c r="Q25" s="24"/>
      <c r="R25" s="24"/>
      <c r="S25" s="24"/>
      <c r="T25" s="24"/>
      <c r="U25" s="25"/>
      <c r="V25" s="25"/>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row>
    <row r="26" spans="1:64" s="3" customFormat="1" ht="30.2" customHeight="1" thickBot="1" x14ac:dyDescent="0.3">
      <c r="A26" s="27"/>
      <c r="B26" s="42" t="s">
        <v>39</v>
      </c>
      <c r="C26" s="36" t="s">
        <v>24</v>
      </c>
      <c r="D26" s="17">
        <v>1</v>
      </c>
      <c r="E26" s="50">
        <v>44238</v>
      </c>
      <c r="F26" s="50">
        <f>E26+0</f>
        <v>44238</v>
      </c>
      <c r="G26" s="11"/>
      <c r="H26" s="11">
        <f t="shared" si="6"/>
        <v>1</v>
      </c>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row>
    <row r="27" spans="1:64" s="3" customFormat="1" ht="30.2" customHeight="1" thickBot="1" x14ac:dyDescent="0.3">
      <c r="A27" s="27"/>
      <c r="B27" s="42" t="s">
        <v>34</v>
      </c>
      <c r="C27" s="36" t="s">
        <v>24</v>
      </c>
      <c r="D27" s="17">
        <v>0.2</v>
      </c>
      <c r="E27" s="50">
        <v>44245</v>
      </c>
      <c r="F27" s="50">
        <f>E27+11</f>
        <v>44256</v>
      </c>
      <c r="G27" s="11"/>
      <c r="H27" s="11">
        <f t="shared" si="6"/>
        <v>12</v>
      </c>
      <c r="I27" s="24"/>
      <c r="J27" s="24"/>
      <c r="K27" s="24"/>
      <c r="L27" s="24"/>
      <c r="M27" s="24"/>
      <c r="N27" s="24"/>
      <c r="O27" s="24"/>
      <c r="P27" s="24"/>
      <c r="Q27" s="24"/>
      <c r="R27" s="24"/>
      <c r="S27" s="24"/>
      <c r="T27" s="24"/>
      <c r="U27" s="24"/>
      <c r="V27" s="24"/>
      <c r="W27" s="24"/>
      <c r="X27" s="24"/>
      <c r="Y27" s="25"/>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row>
    <row r="28" spans="1:64" s="3" customFormat="1" ht="30.2" customHeight="1" thickBot="1" x14ac:dyDescent="0.3">
      <c r="A28" s="27"/>
      <c r="B28" s="42" t="s">
        <v>35</v>
      </c>
      <c r="C28" s="36" t="s">
        <v>24</v>
      </c>
      <c r="D28" s="17">
        <v>0</v>
      </c>
      <c r="E28" s="50">
        <v>44256</v>
      </c>
      <c r="F28" s="50">
        <f>E28+1</f>
        <v>44257</v>
      </c>
      <c r="G28" s="11"/>
      <c r="H28" s="11"/>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row>
    <row r="29" spans="1:64" s="3" customFormat="1" ht="30.2" customHeight="1" thickBot="1" x14ac:dyDescent="0.3">
      <c r="A29" s="27"/>
      <c r="B29" s="42" t="s">
        <v>36</v>
      </c>
      <c r="C29" s="36" t="s">
        <v>26</v>
      </c>
      <c r="D29" s="17">
        <v>0</v>
      </c>
      <c r="E29" s="50">
        <v>44258</v>
      </c>
      <c r="F29" s="50">
        <f>E29+1</f>
        <v>44259</v>
      </c>
      <c r="G29" s="11"/>
      <c r="H29" s="11"/>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row>
    <row r="30" spans="1:64" s="3" customFormat="1" ht="30.2" customHeight="1" thickBot="1" x14ac:dyDescent="0.3">
      <c r="A30" s="27"/>
      <c r="B30" s="42" t="s">
        <v>25</v>
      </c>
      <c r="C30" s="36" t="s">
        <v>24</v>
      </c>
      <c r="D30" s="17">
        <v>0</v>
      </c>
      <c r="E30" s="50">
        <v>44258</v>
      </c>
      <c r="F30" s="50">
        <f>E30+1</f>
        <v>44259</v>
      </c>
      <c r="G30" s="11"/>
      <c r="H30" s="11"/>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row>
    <row r="31" spans="1:64" s="3" customFormat="1" ht="30.2" customHeight="1" thickBot="1" x14ac:dyDescent="0.3">
      <c r="A31" s="27"/>
      <c r="B31" s="42" t="s">
        <v>28</v>
      </c>
      <c r="C31" s="36" t="s">
        <v>24</v>
      </c>
      <c r="D31" s="17">
        <v>0</v>
      </c>
      <c r="E31" s="50">
        <v>44259</v>
      </c>
      <c r="F31" s="50">
        <f>E31+1</f>
        <v>44260</v>
      </c>
      <c r="G31" s="11"/>
      <c r="H31" s="11"/>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row>
    <row r="32" spans="1:64" s="3" customFormat="1" ht="30.2" customHeight="1" thickBot="1" x14ac:dyDescent="0.3">
      <c r="A32" s="27" t="s">
        <v>11</v>
      </c>
      <c r="B32" s="18" t="s">
        <v>40</v>
      </c>
      <c r="C32" s="37"/>
      <c r="D32" s="19"/>
      <c r="E32" s="51"/>
      <c r="F32" s="52"/>
      <c r="G32" s="11"/>
      <c r="H32" s="11" t="str">
        <f t="shared" si="6"/>
        <v/>
      </c>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row>
    <row r="33" spans="1:64" s="3" customFormat="1" ht="30.2" customHeight="1" thickBot="1" x14ac:dyDescent="0.3">
      <c r="A33" s="27"/>
      <c r="B33" s="43" t="s">
        <v>41</v>
      </c>
      <c r="C33" s="38" t="s">
        <v>24</v>
      </c>
      <c r="D33" s="20">
        <v>0</v>
      </c>
      <c r="E33" s="53">
        <v>44291</v>
      </c>
      <c r="F33" s="53">
        <f>E33+0</f>
        <v>44291</v>
      </c>
      <c r="G33" s="11"/>
      <c r="H33" s="11">
        <f t="shared" si="6"/>
        <v>1</v>
      </c>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row>
    <row r="34" spans="1:64" s="3" customFormat="1" ht="30.2" customHeight="1" thickBot="1" x14ac:dyDescent="0.3">
      <c r="A34" s="27"/>
      <c r="B34" s="43" t="s">
        <v>42</v>
      </c>
      <c r="C34" s="38" t="s">
        <v>24</v>
      </c>
      <c r="D34" s="20">
        <v>0</v>
      </c>
      <c r="E34" s="53">
        <v>44305</v>
      </c>
      <c r="F34" s="53">
        <f>E34+0</f>
        <v>44305</v>
      </c>
      <c r="G34" s="11"/>
      <c r="H34" s="11">
        <f t="shared" si="6"/>
        <v>1</v>
      </c>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row>
    <row r="35" spans="1:64" s="3" customFormat="1" ht="30.2" customHeight="1" thickBot="1" x14ac:dyDescent="0.3">
      <c r="A35" s="27"/>
      <c r="B35" s="43" t="s">
        <v>43</v>
      </c>
      <c r="C35" s="38" t="s">
        <v>24</v>
      </c>
      <c r="D35" s="20">
        <v>0</v>
      </c>
      <c r="E35" s="53">
        <v>44319</v>
      </c>
      <c r="F35" s="53">
        <f>E35+0</f>
        <v>44319</v>
      </c>
      <c r="G35" s="11"/>
      <c r="H35" s="11">
        <f t="shared" si="6"/>
        <v>1</v>
      </c>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row>
    <row r="36" spans="1:64" s="3" customFormat="1" ht="30.2" customHeight="1" thickBot="1" x14ac:dyDescent="0.3">
      <c r="A36" s="27"/>
      <c r="B36" s="43" t="s">
        <v>44</v>
      </c>
      <c r="C36" s="38" t="s">
        <v>24</v>
      </c>
      <c r="D36" s="20">
        <v>0</v>
      </c>
      <c r="E36" s="53">
        <v>44333</v>
      </c>
      <c r="F36" s="53">
        <f>E36+0</f>
        <v>44333</v>
      </c>
      <c r="G36" s="11"/>
      <c r="H36" s="11">
        <f t="shared" si="6"/>
        <v>1</v>
      </c>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row>
    <row r="37" spans="1:64" s="3" customFormat="1" ht="30.2" customHeight="1" thickBot="1" x14ac:dyDescent="0.3">
      <c r="A37" s="27"/>
      <c r="B37" s="62" t="s">
        <v>32</v>
      </c>
      <c r="C37" s="38" t="s">
        <v>33</v>
      </c>
      <c r="D37" s="20">
        <v>0</v>
      </c>
      <c r="E37" s="53">
        <v>44250</v>
      </c>
      <c r="F37" s="53">
        <f>E37+80</f>
        <v>44330</v>
      </c>
      <c r="G37" s="11"/>
      <c r="H37" s="11"/>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row>
    <row r="38" spans="1:64" s="3" customFormat="1" ht="30.2" customHeight="1" thickBot="1" x14ac:dyDescent="0.3">
      <c r="A38" s="27"/>
      <c r="B38" s="43" t="s">
        <v>34</v>
      </c>
      <c r="C38" s="38" t="s">
        <v>24</v>
      </c>
      <c r="D38" s="20">
        <v>0</v>
      </c>
      <c r="E38" s="53">
        <v>44333</v>
      </c>
      <c r="F38" s="53">
        <f>E38+8</f>
        <v>44341</v>
      </c>
      <c r="G38" s="11"/>
      <c r="H38" s="11"/>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row>
    <row r="39" spans="1:64" s="3" customFormat="1" ht="30.2" customHeight="1" thickBot="1" x14ac:dyDescent="0.3">
      <c r="A39" s="27"/>
      <c r="B39" s="43" t="s">
        <v>35</v>
      </c>
      <c r="C39" s="38" t="s">
        <v>24</v>
      </c>
      <c r="D39" s="20">
        <v>0</v>
      </c>
      <c r="E39" s="53">
        <v>44343</v>
      </c>
      <c r="F39" s="53">
        <f>E39+0</f>
        <v>44343</v>
      </c>
      <c r="G39" s="11"/>
      <c r="H39" s="11"/>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row>
    <row r="40" spans="1:64" s="3" customFormat="1" ht="30.2" customHeight="1" thickBot="1" x14ac:dyDescent="0.3">
      <c r="A40" s="27"/>
      <c r="B40" s="43" t="s">
        <v>36</v>
      </c>
      <c r="C40" s="38" t="s">
        <v>26</v>
      </c>
      <c r="D40" s="20">
        <v>0</v>
      </c>
      <c r="E40" s="53">
        <v>44343</v>
      </c>
      <c r="F40" s="53">
        <f>E40+0</f>
        <v>44343</v>
      </c>
      <c r="G40" s="11"/>
      <c r="H40" s="11"/>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row>
    <row r="41" spans="1:64" s="3" customFormat="1" ht="30.2" customHeight="1" thickBot="1" x14ac:dyDescent="0.3">
      <c r="A41" s="27"/>
      <c r="B41" s="43" t="s">
        <v>25</v>
      </c>
      <c r="C41" s="38" t="s">
        <v>24</v>
      </c>
      <c r="D41" s="20">
        <v>0</v>
      </c>
      <c r="E41" s="53">
        <v>44344</v>
      </c>
      <c r="F41" s="53">
        <f>E41+0</f>
        <v>44344</v>
      </c>
      <c r="G41" s="11"/>
      <c r="H41" s="11"/>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row>
    <row r="42" spans="1:64" s="3" customFormat="1" ht="30.2" customHeight="1" thickBot="1" x14ac:dyDescent="0.3">
      <c r="A42" s="27"/>
      <c r="B42" s="43" t="s">
        <v>28</v>
      </c>
      <c r="C42" s="38" t="s">
        <v>24</v>
      </c>
      <c r="D42" s="20">
        <v>0</v>
      </c>
      <c r="E42" s="53">
        <v>44347</v>
      </c>
      <c r="F42" s="53">
        <f>E42+0</f>
        <v>44347</v>
      </c>
      <c r="G42" s="11"/>
      <c r="H42" s="11"/>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row>
    <row r="43" spans="1:64" s="3" customFormat="1" ht="30.2" customHeight="1" thickBot="1" x14ac:dyDescent="0.3">
      <c r="A43" s="27" t="s">
        <v>11</v>
      </c>
      <c r="B43" s="21" t="s">
        <v>45</v>
      </c>
      <c r="C43" s="39"/>
      <c r="D43" s="22"/>
      <c r="E43" s="54"/>
      <c r="F43" s="55"/>
      <c r="G43" s="11"/>
      <c r="H43" s="11" t="str">
        <f t="shared" si="6"/>
        <v/>
      </c>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row>
    <row r="44" spans="1:64" s="3" customFormat="1" ht="30.2" customHeight="1" thickBot="1" x14ac:dyDescent="0.3">
      <c r="A44" s="27"/>
      <c r="B44" s="44" t="s">
        <v>46</v>
      </c>
      <c r="C44" s="40" t="s">
        <v>24</v>
      </c>
      <c r="D44" s="23">
        <v>0</v>
      </c>
      <c r="E44" s="56">
        <v>44354</v>
      </c>
      <c r="F44" s="56">
        <f>E44+0</f>
        <v>44354</v>
      </c>
      <c r="G44" s="11"/>
      <c r="H44" s="11">
        <f t="shared" si="6"/>
        <v>1</v>
      </c>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row>
    <row r="45" spans="1:64" s="3" customFormat="1" ht="30.2" customHeight="1" thickBot="1" x14ac:dyDescent="0.3">
      <c r="A45" s="27"/>
      <c r="B45" s="44" t="s">
        <v>47</v>
      </c>
      <c r="C45" s="40" t="s">
        <v>24</v>
      </c>
      <c r="D45" s="23">
        <v>0</v>
      </c>
      <c r="E45" s="56">
        <v>44368</v>
      </c>
      <c r="F45" s="56">
        <f t="shared" ref="F45:F54" si="8">E45+0</f>
        <v>44368</v>
      </c>
      <c r="G45" s="11"/>
      <c r="H45" s="11">
        <f t="shared" si="6"/>
        <v>1</v>
      </c>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row>
    <row r="46" spans="1:64" s="3" customFormat="1" ht="30.2" customHeight="1" thickBot="1" x14ac:dyDescent="0.3">
      <c r="A46" s="27"/>
      <c r="B46" s="44" t="s">
        <v>48</v>
      </c>
      <c r="C46" s="40" t="s">
        <v>24</v>
      </c>
      <c r="D46" s="23">
        <v>0</v>
      </c>
      <c r="E46" s="56">
        <v>44382</v>
      </c>
      <c r="F46" s="56">
        <f>E46+0</f>
        <v>44382</v>
      </c>
      <c r="G46" s="11"/>
      <c r="H46" s="11">
        <f t="shared" si="6"/>
        <v>1</v>
      </c>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row>
    <row r="47" spans="1:64" s="3" customFormat="1" ht="30.2" customHeight="1" thickBot="1" x14ac:dyDescent="0.3">
      <c r="A47" s="27"/>
      <c r="B47" s="44" t="s">
        <v>49</v>
      </c>
      <c r="C47" s="40" t="s">
        <v>24</v>
      </c>
      <c r="D47" s="23">
        <v>0</v>
      </c>
      <c r="E47" s="56">
        <v>44396</v>
      </c>
      <c r="F47" s="56">
        <f t="shared" si="8"/>
        <v>44396</v>
      </c>
      <c r="G47" s="11"/>
      <c r="H47" s="11">
        <f t="shared" si="6"/>
        <v>1</v>
      </c>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row>
    <row r="48" spans="1:64" s="3" customFormat="1" ht="30.2" customHeight="1" thickBot="1" x14ac:dyDescent="0.3">
      <c r="A48" s="27"/>
      <c r="B48" s="44" t="s">
        <v>50</v>
      </c>
      <c r="C48" s="40" t="s">
        <v>24</v>
      </c>
      <c r="D48" s="23">
        <v>0</v>
      </c>
      <c r="E48" s="56">
        <v>44410</v>
      </c>
      <c r="F48" s="56">
        <f t="shared" si="8"/>
        <v>44410</v>
      </c>
      <c r="G48" s="11"/>
      <c r="H48" s="11"/>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row>
    <row r="49" spans="1:64" s="3" customFormat="1" ht="30.2" customHeight="1" thickBot="1" x14ac:dyDescent="0.3">
      <c r="A49" s="27"/>
      <c r="B49" s="44" t="s">
        <v>51</v>
      </c>
      <c r="C49" s="40" t="s">
        <v>24</v>
      </c>
      <c r="D49" s="23">
        <v>0</v>
      </c>
      <c r="E49" s="56">
        <v>44424</v>
      </c>
      <c r="F49" s="56">
        <f t="shared" si="8"/>
        <v>44424</v>
      </c>
      <c r="G49" s="11"/>
      <c r="H49" s="11"/>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row>
    <row r="50" spans="1:64" s="3" customFormat="1" ht="30.2" customHeight="1" thickBot="1" x14ac:dyDescent="0.3">
      <c r="A50" s="27"/>
      <c r="B50" s="63" t="s">
        <v>32</v>
      </c>
      <c r="C50" s="40" t="s">
        <v>33</v>
      </c>
      <c r="D50" s="23">
        <v>0</v>
      </c>
      <c r="E50" s="56">
        <v>44331</v>
      </c>
      <c r="F50" s="56">
        <f>E50+90</f>
        <v>44421</v>
      </c>
      <c r="G50" s="11"/>
      <c r="H50" s="11"/>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row>
    <row r="51" spans="1:64" s="3" customFormat="1" ht="30.2" customHeight="1" thickBot="1" x14ac:dyDescent="0.3">
      <c r="A51" s="27"/>
      <c r="B51" s="44" t="s">
        <v>34</v>
      </c>
      <c r="C51" s="40" t="s">
        <v>24</v>
      </c>
      <c r="D51" s="23">
        <v>0</v>
      </c>
      <c r="E51" s="56">
        <v>44424</v>
      </c>
      <c r="F51" s="56">
        <f>E51+7</f>
        <v>44431</v>
      </c>
      <c r="G51" s="11"/>
      <c r="H51" s="11"/>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row>
    <row r="52" spans="1:64" s="3" customFormat="1" ht="30.2" customHeight="1" thickBot="1" x14ac:dyDescent="0.3">
      <c r="A52" s="27"/>
      <c r="B52" s="44" t="s">
        <v>35</v>
      </c>
      <c r="C52" s="40" t="s">
        <v>24</v>
      </c>
      <c r="D52" s="23">
        <v>0</v>
      </c>
      <c r="E52" s="56">
        <v>44432</v>
      </c>
      <c r="F52" s="56">
        <f t="shared" si="8"/>
        <v>44432</v>
      </c>
      <c r="G52" s="11"/>
      <c r="H52" s="11"/>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row>
    <row r="53" spans="1:64" s="3" customFormat="1" ht="30.2" customHeight="1" thickBot="1" x14ac:dyDescent="0.3">
      <c r="A53" s="27"/>
      <c r="B53" s="44" t="s">
        <v>36</v>
      </c>
      <c r="C53" s="40" t="s">
        <v>26</v>
      </c>
      <c r="D53" s="23">
        <v>0</v>
      </c>
      <c r="E53" s="56">
        <v>44433</v>
      </c>
      <c r="F53" s="56">
        <f t="shared" si="8"/>
        <v>44433</v>
      </c>
      <c r="G53" s="11"/>
      <c r="H53" s="11"/>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row>
    <row r="54" spans="1:64" s="3" customFormat="1" ht="30.2" customHeight="1" thickBot="1" x14ac:dyDescent="0.3">
      <c r="A54" s="27"/>
      <c r="B54" s="44" t="s">
        <v>25</v>
      </c>
      <c r="C54" s="40" t="s">
        <v>24</v>
      </c>
      <c r="D54" s="23">
        <v>0</v>
      </c>
      <c r="E54" s="56">
        <v>44434</v>
      </c>
      <c r="F54" s="56">
        <f t="shared" si="8"/>
        <v>44434</v>
      </c>
      <c r="G54" s="11"/>
      <c r="H54" s="11"/>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row>
    <row r="55" spans="1:64" s="3" customFormat="1" ht="30.2" customHeight="1" thickBot="1" x14ac:dyDescent="0.3">
      <c r="A55" s="27"/>
      <c r="B55" s="44" t="s">
        <v>28</v>
      </c>
      <c r="C55" s="40" t="s">
        <v>24</v>
      </c>
      <c r="D55" s="23">
        <v>0</v>
      </c>
      <c r="E55" s="56">
        <v>44435</v>
      </c>
      <c r="F55" s="56">
        <f>E55+4</f>
        <v>44439</v>
      </c>
      <c r="G55" s="11"/>
      <c r="H55" s="11"/>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row>
    <row r="56" spans="1:64" s="3" customFormat="1" ht="30.2" customHeight="1" thickBot="1" x14ac:dyDescent="0.3">
      <c r="A56" s="27" t="s">
        <v>11</v>
      </c>
      <c r="B56" s="77" t="s">
        <v>52</v>
      </c>
      <c r="C56" s="78"/>
      <c r="D56" s="79"/>
      <c r="E56" s="80"/>
      <c r="F56" s="81"/>
      <c r="G56" s="11"/>
      <c r="H56" s="11" t="str">
        <f t="shared" si="6"/>
        <v/>
      </c>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row>
    <row r="57" spans="1:64" s="3" customFormat="1" ht="30.2" customHeight="1" thickBot="1" x14ac:dyDescent="0.3">
      <c r="A57" s="27"/>
      <c r="B57" s="66" t="s">
        <v>53</v>
      </c>
      <c r="C57" s="64" t="s">
        <v>24</v>
      </c>
      <c r="D57" s="65">
        <v>0</v>
      </c>
      <c r="E57" s="67">
        <v>44452</v>
      </c>
      <c r="F57" s="67">
        <f>E57+0</f>
        <v>44452</v>
      </c>
      <c r="G57" s="11"/>
      <c r="H57" s="11">
        <f t="shared" si="6"/>
        <v>1</v>
      </c>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row>
    <row r="58" spans="1:64" s="3" customFormat="1" ht="30.2" customHeight="1" thickBot="1" x14ac:dyDescent="0.3">
      <c r="A58" s="27"/>
      <c r="B58" s="66" t="s">
        <v>54</v>
      </c>
      <c r="C58" s="64" t="s">
        <v>24</v>
      </c>
      <c r="D58" s="65">
        <v>0</v>
      </c>
      <c r="E58" s="67">
        <v>44466</v>
      </c>
      <c r="F58" s="67">
        <f t="shared" ref="F58:F67" si="9">E58+0</f>
        <v>44466</v>
      </c>
      <c r="G58" s="11"/>
      <c r="H58" s="11">
        <f t="shared" si="6"/>
        <v>1</v>
      </c>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row>
    <row r="59" spans="1:64" s="3" customFormat="1" ht="30.2" customHeight="1" thickBot="1" x14ac:dyDescent="0.3">
      <c r="A59" s="27"/>
      <c r="B59" s="66" t="s">
        <v>55</v>
      </c>
      <c r="C59" s="64" t="s">
        <v>24</v>
      </c>
      <c r="D59" s="65">
        <v>0</v>
      </c>
      <c r="E59" s="67">
        <v>44474</v>
      </c>
      <c r="F59" s="67">
        <f>E59+0</f>
        <v>44474</v>
      </c>
      <c r="G59" s="11"/>
      <c r="H59" s="11">
        <f t="shared" si="6"/>
        <v>1</v>
      </c>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row>
    <row r="60" spans="1:64" s="3" customFormat="1" ht="30.2" customHeight="1" thickBot="1" x14ac:dyDescent="0.3">
      <c r="A60" s="27"/>
      <c r="B60" s="66" t="s">
        <v>56</v>
      </c>
      <c r="C60" s="64" t="s">
        <v>24</v>
      </c>
      <c r="D60" s="65">
        <v>0</v>
      </c>
      <c r="E60" s="67">
        <v>44488</v>
      </c>
      <c r="F60" s="67">
        <f t="shared" si="9"/>
        <v>44488</v>
      </c>
      <c r="G60" s="11"/>
      <c r="H60" s="11">
        <f t="shared" si="6"/>
        <v>1</v>
      </c>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row>
    <row r="61" spans="1:64" s="3" customFormat="1" ht="30.2" customHeight="1" thickBot="1" x14ac:dyDescent="0.3">
      <c r="A61" s="27"/>
      <c r="B61" s="66" t="s">
        <v>57</v>
      </c>
      <c r="C61" s="64" t="s">
        <v>24</v>
      </c>
      <c r="D61" s="65">
        <v>0</v>
      </c>
      <c r="E61" s="67">
        <v>44509</v>
      </c>
      <c r="F61" s="67">
        <f t="shared" si="9"/>
        <v>44509</v>
      </c>
      <c r="G61" s="11"/>
      <c r="H61" s="11"/>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row>
    <row r="62" spans="1:64" s="3" customFormat="1" ht="30.2" customHeight="1" thickBot="1" x14ac:dyDescent="0.3">
      <c r="A62" s="27"/>
      <c r="B62" s="66" t="s">
        <v>58</v>
      </c>
      <c r="C62" s="64" t="s">
        <v>24</v>
      </c>
      <c r="D62" s="65">
        <v>0</v>
      </c>
      <c r="E62" s="67">
        <v>44523</v>
      </c>
      <c r="F62" s="67">
        <f t="shared" si="9"/>
        <v>44523</v>
      </c>
      <c r="G62" s="11"/>
      <c r="H62" s="11"/>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row>
    <row r="63" spans="1:64" s="3" customFormat="1" ht="30.2" customHeight="1" thickBot="1" x14ac:dyDescent="0.3">
      <c r="A63" s="27"/>
      <c r="B63" s="68" t="s">
        <v>32</v>
      </c>
      <c r="C63" s="64" t="s">
        <v>33</v>
      </c>
      <c r="D63" s="65">
        <v>0</v>
      </c>
      <c r="E63" s="67">
        <v>44422</v>
      </c>
      <c r="F63" s="67">
        <f>E63+90</f>
        <v>44512</v>
      </c>
      <c r="G63" s="11"/>
      <c r="H63" s="11"/>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row>
    <row r="64" spans="1:64" s="3" customFormat="1" ht="30.2" customHeight="1" thickBot="1" x14ac:dyDescent="0.3">
      <c r="A64" s="27"/>
      <c r="B64" s="66" t="s">
        <v>34</v>
      </c>
      <c r="C64" s="64" t="s">
        <v>24</v>
      </c>
      <c r="D64" s="65">
        <v>0</v>
      </c>
      <c r="E64" s="67">
        <v>44516</v>
      </c>
      <c r="F64" s="67">
        <f>E64+7</f>
        <v>44523</v>
      </c>
      <c r="G64" s="11"/>
      <c r="H64" s="11"/>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row>
    <row r="65" spans="1:64" s="3" customFormat="1" ht="30.2" customHeight="1" thickBot="1" x14ac:dyDescent="0.3">
      <c r="A65" s="27"/>
      <c r="B65" s="66" t="s">
        <v>35</v>
      </c>
      <c r="C65" s="64" t="s">
        <v>24</v>
      </c>
      <c r="D65" s="65">
        <v>0</v>
      </c>
      <c r="E65" s="67">
        <v>44524</v>
      </c>
      <c r="F65" s="67">
        <f t="shared" si="9"/>
        <v>44524</v>
      </c>
      <c r="G65" s="11"/>
      <c r="H65" s="11"/>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row>
    <row r="66" spans="1:64" s="3" customFormat="1" ht="30.2" customHeight="1" thickBot="1" x14ac:dyDescent="0.3">
      <c r="A66" s="27"/>
      <c r="B66" s="66" t="s">
        <v>36</v>
      </c>
      <c r="C66" s="64" t="s">
        <v>26</v>
      </c>
      <c r="D66" s="65">
        <v>0</v>
      </c>
      <c r="E66" s="67">
        <v>44525</v>
      </c>
      <c r="F66" s="67">
        <f t="shared" si="9"/>
        <v>44525</v>
      </c>
      <c r="G66" s="11"/>
      <c r="H66" s="11"/>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row>
    <row r="67" spans="1:64" s="3" customFormat="1" ht="30.2" customHeight="1" thickBot="1" x14ac:dyDescent="0.3">
      <c r="A67" s="27"/>
      <c r="B67" s="66" t="s">
        <v>25</v>
      </c>
      <c r="C67" s="64" t="s">
        <v>24</v>
      </c>
      <c r="D67" s="65">
        <v>0</v>
      </c>
      <c r="E67" s="67">
        <v>44526</v>
      </c>
      <c r="F67" s="67">
        <f t="shared" si="9"/>
        <v>44526</v>
      </c>
      <c r="G67" s="11"/>
      <c r="H67" s="11"/>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row>
    <row r="68" spans="1:64" s="3" customFormat="1" ht="30.2" customHeight="1" thickBot="1" x14ac:dyDescent="0.3">
      <c r="A68" s="27"/>
      <c r="B68" s="66" t="s">
        <v>28</v>
      </c>
      <c r="C68" s="64" t="s">
        <v>24</v>
      </c>
      <c r="D68" s="65">
        <v>0</v>
      </c>
      <c r="E68" s="67">
        <v>44529</v>
      </c>
      <c r="F68" s="67">
        <f>E68+1</f>
        <v>44530</v>
      </c>
      <c r="G68" s="11"/>
      <c r="H68" s="11"/>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row>
    <row r="69" spans="1:64" s="3" customFormat="1" ht="30.2" customHeight="1" thickBot="1" x14ac:dyDescent="0.3">
      <c r="A69" s="27" t="s">
        <v>11</v>
      </c>
      <c r="B69" s="69" t="s">
        <v>59</v>
      </c>
      <c r="C69" s="70"/>
      <c r="D69" s="71"/>
      <c r="E69" s="72"/>
      <c r="F69" s="73"/>
      <c r="G69" s="11"/>
      <c r="H69" s="11" t="str">
        <f t="shared" ref="H69:H73" si="10">IF(OR(ISBLANK(início_da_tarefa),ISBLANK(término_da_tarefa)),"",término_da_tarefa-início_da_tarefa+1)</f>
        <v/>
      </c>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row>
    <row r="70" spans="1:64" s="3" customFormat="1" ht="30.2" customHeight="1" thickBot="1" x14ac:dyDescent="0.3">
      <c r="A70" s="27"/>
      <c r="B70" s="74" t="s">
        <v>60</v>
      </c>
      <c r="C70" s="35" t="s">
        <v>24</v>
      </c>
      <c r="D70" s="16">
        <v>0</v>
      </c>
      <c r="E70" s="75">
        <v>44531</v>
      </c>
      <c r="F70" s="75">
        <f>E70+14</f>
        <v>44545</v>
      </c>
      <c r="G70" s="11"/>
      <c r="H70" s="11">
        <f t="shared" si="10"/>
        <v>15</v>
      </c>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row>
    <row r="71" spans="1:64" s="3" customFormat="1" ht="30.2" customHeight="1" thickBot="1" x14ac:dyDescent="0.3">
      <c r="A71" s="27"/>
      <c r="B71" s="74" t="s">
        <v>61</v>
      </c>
      <c r="C71" s="35" t="s">
        <v>24</v>
      </c>
      <c r="D71" s="16">
        <v>0</v>
      </c>
      <c r="E71" s="75">
        <v>44546</v>
      </c>
      <c r="F71" s="75">
        <f>E71+4</f>
        <v>44550</v>
      </c>
      <c r="G71" s="11"/>
      <c r="H71" s="11">
        <f t="shared" si="10"/>
        <v>5</v>
      </c>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row>
    <row r="72" spans="1:64" s="3" customFormat="1" ht="30.2" customHeight="1" thickBot="1" x14ac:dyDescent="0.3">
      <c r="A72" s="27"/>
      <c r="B72" s="74" t="s">
        <v>62</v>
      </c>
      <c r="C72" s="35" t="s">
        <v>24</v>
      </c>
      <c r="D72" s="16">
        <v>0</v>
      </c>
      <c r="E72" s="75">
        <v>44551</v>
      </c>
      <c r="F72" s="75">
        <f>E72+0</f>
        <v>44551</v>
      </c>
      <c r="G72" s="11"/>
      <c r="H72" s="11">
        <f t="shared" si="10"/>
        <v>1</v>
      </c>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row>
    <row r="73" spans="1:64" s="3" customFormat="1" ht="30.2" customHeight="1" thickBot="1" x14ac:dyDescent="0.3">
      <c r="A73" s="27"/>
      <c r="B73" s="76" t="s">
        <v>63</v>
      </c>
      <c r="C73" s="35" t="s">
        <v>24</v>
      </c>
      <c r="D73" s="16">
        <v>0</v>
      </c>
      <c r="E73" s="75">
        <v>44552</v>
      </c>
      <c r="F73" s="75">
        <f t="shared" ref="F73" si="11">E73+0</f>
        <v>44552</v>
      </c>
      <c r="G73" s="11"/>
      <c r="H73" s="11">
        <f t="shared" si="10"/>
        <v>1</v>
      </c>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row>
  </sheetData>
  <mergeCells count="12">
    <mergeCell ref="AY4:BE4"/>
    <mergeCell ref="BF4:BL4"/>
    <mergeCell ref="E3:F3"/>
    <mergeCell ref="I4:O4"/>
    <mergeCell ref="P4:V4"/>
    <mergeCell ref="W4:AC4"/>
    <mergeCell ref="AD4:AJ4"/>
    <mergeCell ref="C3:D3"/>
    <mergeCell ref="C4:D4"/>
    <mergeCell ref="B5:G5"/>
    <mergeCell ref="AK4:AQ4"/>
    <mergeCell ref="AR4:AX4"/>
  </mergeCells>
  <conditionalFormatting sqref="D7:D27 D32:D55">
    <cfRule type="dataBar" priority="34">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I5:BL27 I32:BL55">
    <cfRule type="expression" dxfId="11" priority="53">
      <formula>AND(TODAY()&gt;=I$5,TODAY()&lt;J$5)</formula>
    </cfRule>
  </conditionalFormatting>
  <conditionalFormatting sqref="I7:BL27 I32:BL55">
    <cfRule type="expression" dxfId="10" priority="47">
      <formula>AND(início_da_tarefa&lt;=I$5,ROUNDDOWN((término_da_tarefa-início_da_tarefa+1)*progresso_da_tarefa,0)+início_da_tarefa-1&gt;=I$5)</formula>
    </cfRule>
    <cfRule type="expression" dxfId="9" priority="48" stopIfTrue="1">
      <formula>AND(término_da_tarefa&gt;=I$5,início_da_tarefa&lt;J$5)</formula>
    </cfRule>
  </conditionalFormatting>
  <conditionalFormatting sqref="D28:D31">
    <cfRule type="dataBar" priority="9">
      <dataBar>
        <cfvo type="num" val="0"/>
        <cfvo type="num" val="1"/>
        <color theme="0" tint="-0.249977111117893"/>
      </dataBar>
      <extLst>
        <ext xmlns:x14="http://schemas.microsoft.com/office/spreadsheetml/2009/9/main" uri="{B025F937-C7B1-47D3-B67F-A62EFF666E3E}">
          <x14:id>{28A5B660-0861-4667-80DE-DFB2A4C2FE45}</x14:id>
        </ext>
      </extLst>
    </cfRule>
  </conditionalFormatting>
  <conditionalFormatting sqref="I28:BL31">
    <cfRule type="expression" dxfId="8" priority="12">
      <formula>AND(TODAY()&gt;=I$5,TODAY()&lt;J$5)</formula>
    </cfRule>
  </conditionalFormatting>
  <conditionalFormatting sqref="I28:BL31">
    <cfRule type="expression" dxfId="7" priority="10">
      <formula>AND(início_da_tarefa&lt;=I$5,ROUNDDOWN((término_da_tarefa-início_da_tarefa+1)*progresso_da_tarefa,0)+início_da_tarefa-1&gt;=I$5)</formula>
    </cfRule>
    <cfRule type="expression" dxfId="6" priority="11" stopIfTrue="1">
      <formula>AND(término_da_tarefa&gt;=I$5,início_da_tarefa&lt;J$5)</formula>
    </cfRule>
  </conditionalFormatting>
  <conditionalFormatting sqref="D56:D68">
    <cfRule type="dataBar" priority="5">
      <dataBar>
        <cfvo type="num" val="0"/>
        <cfvo type="num" val="1"/>
        <color theme="0" tint="-0.249977111117893"/>
      </dataBar>
      <extLst>
        <ext xmlns:x14="http://schemas.microsoft.com/office/spreadsheetml/2009/9/main" uri="{B025F937-C7B1-47D3-B67F-A62EFF666E3E}">
          <x14:id>{696D9DF4-E5C1-4067-A837-2849F2EC3451}</x14:id>
        </ext>
      </extLst>
    </cfRule>
  </conditionalFormatting>
  <conditionalFormatting sqref="I56:BL68">
    <cfRule type="expression" dxfId="5" priority="8">
      <formula>AND(TODAY()&gt;=I$5,TODAY()&lt;J$5)</formula>
    </cfRule>
  </conditionalFormatting>
  <conditionalFormatting sqref="I56:BL68">
    <cfRule type="expression" dxfId="4" priority="6">
      <formula>AND(início_da_tarefa&lt;=I$5,ROUNDDOWN((término_da_tarefa-início_da_tarefa+1)*progresso_da_tarefa,0)+início_da_tarefa-1&gt;=I$5)</formula>
    </cfRule>
    <cfRule type="expression" dxfId="3" priority="7" stopIfTrue="1">
      <formula>AND(término_da_tarefa&gt;=I$5,início_da_tarefa&lt;J$5)</formula>
    </cfRule>
  </conditionalFormatting>
  <conditionalFormatting sqref="D69:D73">
    <cfRule type="dataBar" priority="1">
      <dataBar>
        <cfvo type="num" val="0"/>
        <cfvo type="num" val="1"/>
        <color theme="0" tint="-0.249977111117893"/>
      </dataBar>
      <extLst>
        <ext xmlns:x14="http://schemas.microsoft.com/office/spreadsheetml/2009/9/main" uri="{B025F937-C7B1-47D3-B67F-A62EFF666E3E}">
          <x14:id>{61B2F955-6113-4FA6-9C4E-BF6675AD21BA}</x14:id>
        </ext>
      </extLst>
    </cfRule>
  </conditionalFormatting>
  <conditionalFormatting sqref="I69:BL73">
    <cfRule type="expression" dxfId="2" priority="4">
      <formula>AND(TODAY()&gt;=I$5,TODAY()&lt;J$5)</formula>
    </cfRule>
  </conditionalFormatting>
  <conditionalFormatting sqref="I69:BL73">
    <cfRule type="expression" dxfId="1" priority="2">
      <formula>AND(início_da_tarefa&lt;=I$5,ROUNDDOWN((término_da_tarefa-início_da_tarefa+1)*progresso_da_tarefa,0)+início_da_tarefa-1&gt;=I$5)</formula>
    </cfRule>
    <cfRule type="expression" dxfId="0" priority="3" stopIfTrue="1">
      <formula>AND(término_da_tarefa&gt;=I$5,início_da_tarefa&lt;J$5)</formula>
    </cfRule>
  </conditionalFormatting>
  <dataValidations count="1">
    <dataValidation type="whole" operator="greaterThanOrEqual" allowBlank="1" showInputMessage="1" promptTitle="Semana de exibição" prompt="Alterar esse número rola a exibição do Gráfico de Gantt." sqref="E4" xr:uid="{00000000-0002-0000-0000-000000000000}">
      <formula1>1</formula1>
    </dataValidation>
  </dataValidations>
  <printOptions horizontalCentered="1"/>
  <pageMargins left="0.35" right="0.35" top="0.35" bottom="0.5" header="0.3" footer="0.3"/>
  <pageSetup paperSize="9" scale="60" fitToHeight="0" orientation="landscape" r:id="rId1"/>
  <headerFooter differentFirst="1" scaleWithDoc="0">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D7:D27 D32:D55</xm:sqref>
        </x14:conditionalFormatting>
        <x14:conditionalFormatting xmlns:xm="http://schemas.microsoft.com/office/excel/2006/main">
          <x14:cfRule type="dataBar" id="{28A5B660-0861-4667-80DE-DFB2A4C2FE45}">
            <x14:dataBar minLength="0" maxLength="100" gradient="0">
              <x14:cfvo type="num">
                <xm:f>0</xm:f>
              </x14:cfvo>
              <x14:cfvo type="num">
                <xm:f>1</xm:f>
              </x14:cfvo>
              <x14:negativeFillColor rgb="FFFF0000"/>
              <x14:axisColor rgb="FF000000"/>
            </x14:dataBar>
          </x14:cfRule>
          <xm:sqref>D28:D31</xm:sqref>
        </x14:conditionalFormatting>
        <x14:conditionalFormatting xmlns:xm="http://schemas.microsoft.com/office/excel/2006/main">
          <x14:cfRule type="dataBar" id="{696D9DF4-E5C1-4067-A837-2849F2EC3451}">
            <x14:dataBar minLength="0" maxLength="100" gradient="0">
              <x14:cfvo type="num">
                <xm:f>0</xm:f>
              </x14:cfvo>
              <x14:cfvo type="num">
                <xm:f>1</xm:f>
              </x14:cfvo>
              <x14:negativeFillColor rgb="FFFF0000"/>
              <x14:axisColor rgb="FF000000"/>
            </x14:dataBar>
          </x14:cfRule>
          <xm:sqref>D56:D68</xm:sqref>
        </x14:conditionalFormatting>
        <x14:conditionalFormatting xmlns:xm="http://schemas.microsoft.com/office/excel/2006/main">
          <x14:cfRule type="dataBar" id="{61B2F955-6113-4FA6-9C4E-BF6675AD21BA}">
            <x14:dataBar minLength="0" maxLength="100" gradient="0">
              <x14:cfvo type="num">
                <xm:f>0</xm:f>
              </x14:cfvo>
              <x14:cfvo type="num">
                <xm:f>1</xm:f>
              </x14:cfvo>
              <x14:negativeFillColor rgb="FFFF0000"/>
              <x14:axisColor rgb="FF000000"/>
            </x14:dataBar>
          </x14:cfRule>
          <xm:sqref>D69:D73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emplate>TM16400962</Template>
  <Application>Microsoft Excel</Application>
  <DocSecurity>0</DocSecurity>
  <ScaleCrop>false</ScaleCrop>
  <HeadingPairs>
    <vt:vector size="4" baseType="variant">
      <vt:variant>
        <vt:lpstr>Planilhas</vt:lpstr>
      </vt:variant>
      <vt:variant>
        <vt:i4>1</vt:i4>
      </vt:variant>
      <vt:variant>
        <vt:lpstr>Intervalos Nomeados</vt:lpstr>
      </vt:variant>
      <vt:variant>
        <vt:i4>6</vt:i4>
      </vt:variant>
    </vt:vector>
  </HeadingPairs>
  <TitlesOfParts>
    <vt:vector size="7" baseType="lpstr">
      <vt:lpstr>Revisa UFF</vt:lpstr>
      <vt:lpstr>'Revisa UFF'!início_da_tarefa</vt:lpstr>
      <vt:lpstr>Início_do_projeto</vt:lpstr>
      <vt:lpstr>'Revisa UFF'!progresso_da_tarefa</vt:lpstr>
      <vt:lpstr>Semana_de_exibição</vt:lpstr>
      <vt:lpstr>'Revisa UFF'!término_da_tarefa</vt:lpstr>
      <vt:lpstr>'Revisa UFF'!Titulos_de_impressao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2019-03-19T17:17:03Z</dcterms:created>
  <dcterms:modified xsi:type="dcterms:W3CDTF">2021-02-24T15:27:36Z</dcterms:modified>
</cp:coreProperties>
</file>